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media/image5.png" ContentType="image/png"/>
  <Override PartName="/xl/media/image6.png" ContentType="image/png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a" sheetId="1" state="visible" r:id="rId2"/>
    <sheet name="calcolo" sheetId="2" state="hidden" r:id="rId3"/>
    <sheet name="I e II ANNO" sheetId="3" state="hidden" r:id="rId4"/>
    <sheet name="III ANNO" sheetId="4" state="hidden" r:id="rId5"/>
    <sheet name="IV, V ANNO" sheetId="5" state="hidden" r:id="rId6"/>
  </sheets>
  <definedNames>
    <definedName function="false" hidden="false" localSheetId="2" name="_xlnm.Print_Area" vbProcedure="false">'I e II ANNO'!$A$1:$G$109</definedName>
    <definedName function="false" hidden="false" localSheetId="3" name="_xlnm.Print_Area" vbProcedure="false">'III ANNO'!$A$1:$G$107</definedName>
    <definedName function="false" hidden="false" localSheetId="4" name="_xlnm.Print_Area" vbProcedure="false">'IV, V ANNO'!$A$1:$G$107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sì- no.
Per cancellare il contenuto della cella, cliccare sulla cella  e premere sulla tastiera il tasto backspace (&lt;--) </t>
        </r>
      </text>
    </comment>
    <comment ref="A3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sì- no.
Per cancellare il contenuto della cella, cliccare sulla cella  e premere sulla tastiera il tasto backspace (&lt;--) </t>
        </r>
      </text>
    </comment>
    <comment ref="A4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sì- no.
Per cancellare il contenuto della cella, cliccare sulla cella  e premere sulla tastiera il tasto backspace (&lt;--) </t>
        </r>
      </text>
    </comment>
    <comment ref="A10" authorId="0">
      <text>
        <r>
          <rPr>
            <sz val="11"/>
            <color rgb="FF000000"/>
            <rFont val="Calibri"/>
            <family val="2"/>
            <charset val="1"/>
          </rPr>
          <t xml:space="preserve">Botanica ambientale:
possono essere riconosciuti esami di Botanica afferenti ai settori BIO/03, BIO/02, BIO/01</t>
        </r>
      </text>
    </comment>
    <comment ref="A11" authorId="0">
      <text>
        <r>
          <rPr>
            <sz val="11"/>
            <color rgb="FF000000"/>
            <rFont val="Calibri"/>
            <family val="2"/>
            <charset val="1"/>
          </rPr>
          <t xml:space="preserve">Didattica della fisica:
può essere riconosciuto solo un esame di FIS/01: Fisica sperimentale o di FIS/08: Didattica e storia della fisica
</t>
        </r>
      </text>
    </comment>
    <comment ref="A12" authorId="0">
      <text>
        <r>
          <rPr>
            <sz val="11"/>
            <color rgb="FF000000"/>
            <rFont val="Calibri"/>
            <family val="2"/>
            <charset val="1"/>
          </rPr>
          <t xml:space="preserve">Didattica generale:
può essere riconosciuto solo un esame dello stesso settore che abbia il medesimo grado di generalità</t>
        </r>
      </text>
    </comment>
    <comment ref="A13" authorId="0">
      <text>
        <r>
          <rPr>
            <sz val="11"/>
            <color rgb="FF000000"/>
            <rFont val="Calibri"/>
            <family val="2"/>
            <charset val="1"/>
          </rPr>
          <t xml:space="preserve">Didattica della letteratura italiana:
può essere riconosciuto solo un esame dello stesso settore che abbia il medesimo grado di generalità</t>
        </r>
      </text>
    </comment>
    <comment ref="A14" authorId="0">
      <text>
        <r>
          <rPr>
            <sz val="11"/>
            <color rgb="FF000000"/>
            <rFont val="Calibri"/>
            <family val="2"/>
            <charset val="1"/>
          </rPr>
          <t xml:space="preserve">Didattica della lingua italiana:
può essere riconosciuto solo un esame con identica denominazione</t>
        </r>
      </text>
    </comment>
    <comment ref="A15" authorId="0">
      <text>
        <r>
          <rPr>
            <sz val="11"/>
            <color rgb="FF000000"/>
            <rFont val="Calibri"/>
            <family val="2"/>
            <charset val="1"/>
          </rPr>
          <t xml:space="preserve">Didattica della matematica:
può essere riconosciuto solo un esame dello stesso settore, in particolare relativo alla didattica della disciplina; nel caso di esami di MAT/01, MAT/02 o MAT/03 saranno riconosciuti 4 o 8 CFU solo qualora l’esame sostenuto abbia previsto una quota di programma di didattica della matematica</t>
        </r>
      </text>
    </comment>
    <comment ref="A16" authorId="0">
      <text>
        <r>
          <rPr>
            <sz val="11"/>
            <color rgb="FF000000"/>
            <rFont val="Calibri"/>
            <family val="2"/>
            <charset val="1"/>
          </rPr>
          <t xml:space="preserve">Diritto amministrativo e legislazione scolastica:
possono essere integralmente riconosciuti solo esami di IUS/09 e di IUS/10 con programmi concernenti anche la legislazione scolastica; per esami generici di Diritto amministrativo si prevede un riconoscimento parziale di 2 CFU</t>
        </r>
      </text>
    </comment>
    <comment ref="A17" authorId="0">
      <text>
        <r>
          <rPr>
            <sz val="11"/>
            <color rgb="FF000000"/>
            <rFont val="Calibri"/>
            <family val="2"/>
            <charset val="1"/>
          </rPr>
          <t xml:space="preserve">Disegno, didattica dell'arte e dell'immagine:
può essere riconosciuto solo un esame dello stesso settore; possono essere
riconosciuti 4 CFU per esami di Storia dell’arte del peso di almeno 8 CFU</t>
        </r>
      </text>
    </comment>
    <comment ref="A18" authorId="0">
      <text>
        <r>
          <rPr>
            <sz val="11"/>
            <color rgb="FF000000"/>
            <rFont val="Calibri"/>
            <family val="2"/>
            <charset val="1"/>
          </rPr>
          <t xml:space="preserve">Docimologia:
possono essere riconosciuti solo esami dello stesso settore che abbiano
denominazioni affini</t>
        </r>
      </text>
    </comment>
    <comment ref="A19" authorId="0">
      <text>
        <r>
          <rPr>
            <sz val="11"/>
            <color rgb="FF000000"/>
            <rFont val="Calibri"/>
            <family val="2"/>
            <charset val="1"/>
          </rPr>
          <t xml:space="preserve">Educazione ambientale:
possono essere riconosciuti esami di Botanica afferenti ai settori BIO/03, BIO/02, BIO/01; possono essere riconosciuti esami di BIO/05 che affrontino tematiche ecologiche, su base scientifica, come Etologia ecologica</t>
        </r>
      </text>
    </comment>
    <comment ref="A20" authorId="0">
      <text>
        <r>
          <rPr>
            <sz val="11"/>
            <color rgb="FF000000"/>
            <rFont val="Calibri"/>
            <family val="2"/>
            <charset val="1"/>
          </rPr>
          <t xml:space="preserve">Elementi di chimica:
possono essere riconosciuti 2 CFU per esami di CHIM/03 o CHIM/06 – Chimica, Elementi di Chimica, Fondamenti di Chimica, Chimica Generale e Inorganica, Chimica Organica e Inorganica, Chimica Organica – o per esami di Didattica della Chimica</t>
        </r>
      </text>
    </comment>
    <comment ref="A21" authorId="0">
      <text>
        <r>
          <rPr>
            <sz val="11"/>
            <color rgb="FF000000"/>
            <rFont val="Calibri"/>
            <family val="2"/>
            <charset val="1"/>
          </rPr>
          <t xml:space="preserve">Fondamenti di matematica I:
può essere riconosciuto solo un esame dello stesso settore o di MAT/01, MAT/04, MAT/06 e SECS-S/01; nel caso di esami di MAT/01 e MAT/04 saranno riconosciuti 2 o 4 CFU solo qualora l’esame sostenuto abbia previsto una quota di programma di aritmetica/algebra; nel caso di esami di MAT/06 o SECS-S/01 saranno riconosciuti 2 CFU solo qualora l’esame sostenuto abbia previsto una quota di programma di probabilità e/o statistica</t>
        </r>
      </text>
    </comment>
    <comment ref="A22" authorId="0">
      <text>
        <r>
          <rPr>
            <sz val="11"/>
            <color rgb="FF000000"/>
            <rFont val="Calibri"/>
            <family val="2"/>
            <charset val="1"/>
          </rPr>
          <t xml:space="preserve">Fondamenti di matematica II:
può essere riconosciuto solo un esame di geometria dello stesso settore o di MAT/01 e MAT/03</t>
        </r>
      </text>
    </comment>
    <comment ref="A23" authorId="0">
      <text>
        <r>
          <rPr>
            <sz val="11"/>
            <color rgb="FF000000"/>
            <rFont val="Calibri"/>
            <family val="2"/>
            <charset val="1"/>
          </rPr>
          <t xml:space="preserve">Geografia e didattica:
possono essere riconosciuti esami dello stesso settore o di M-GGR/02</t>
        </r>
      </text>
    </comment>
    <comment ref="A24" authorId="0">
      <text>
        <r>
          <rPr>
            <sz val="11"/>
            <color rgb="FF000000"/>
            <rFont val="Calibri"/>
            <family val="2"/>
            <charset val="1"/>
          </rPr>
          <t xml:space="preserve">Letteratura per l'infanzia:
può essere riconosciuto solo un esame dello stesso settore che abbia denominazione identica o strettamente affine</t>
        </r>
      </text>
    </comment>
    <comment ref="A25" authorId="0">
      <text>
        <r>
          <rPr>
            <sz val="11"/>
            <color rgb="FF000000"/>
            <rFont val="Calibri"/>
            <family val="2"/>
            <charset val="1"/>
          </rPr>
          <t xml:space="preserve">Letteratura italiana e contemporanea:
può essere riconosciuto solo un esame dello stesso settore che abbia analogo livello di generalità; saranno riconosciuti 2 CFU per esami dello stesso settore 
che abbiano denominazioni a carattere specifico</t>
        </r>
      </text>
    </comment>
    <comment ref="A26" authorId="0">
      <text>
        <r>
          <rPr>
            <sz val="11"/>
            <color rgb="FF000000"/>
            <rFont val="Calibri"/>
            <family val="2"/>
            <charset val="1"/>
          </rPr>
          <t xml:space="preserve">Linguistica e grammatica italiana:
può essere riconosciuto solo un esame dello stesso settore</t>
        </r>
      </text>
    </comment>
    <comment ref="A27" authorId="0">
      <text>
        <r>
          <rPr>
            <sz val="11"/>
            <color rgb="FF000000"/>
            <rFont val="Calibri"/>
            <family val="2"/>
            <charset val="1"/>
          </rPr>
          <t xml:space="preserve">Metodi e tecniche delle attività motorie:
può essere riconosciuto solo un esame dello stesso settore o di M-EDF/02</t>
        </r>
      </text>
    </comment>
    <comment ref="A28" authorId="0">
      <text>
        <r>
          <rPr>
            <sz val="11"/>
            <color rgb="FF000000"/>
            <rFont val="Calibri"/>
            <family val="2"/>
            <charset val="1"/>
          </rPr>
          <t xml:space="preserve">Metodologia e didattica della musica:
può essere riconosciuto solo un esame dello stesso settore</t>
        </r>
      </text>
    </comment>
    <comment ref="A29" authorId="0">
      <text>
        <r>
          <rPr>
            <sz val="11"/>
            <color rgb="FF000000"/>
            <rFont val="Calibri"/>
            <family val="2"/>
            <charset val="1"/>
          </rPr>
          <t xml:space="preserve">Metodologia del gioco e del lavoro di gruppo:
può essere riconosciuto solo un esame dello stesso settore che abbia denominazione identica o strettamente affine</t>
        </r>
      </text>
    </comment>
    <comment ref="A30" authorId="0">
      <text>
        <r>
          <rPr>
            <sz val="11"/>
            <color rgb="FF000000"/>
            <rFont val="Calibri"/>
            <family val="2"/>
            <charset val="1"/>
          </rPr>
          <t xml:space="preserve">Neuropsichiatria infantile:
può essere riconosciuto solo un esame dello stesso settore; nel caso di esami di MED/38 saranno riconosciuti 4 o 8 CFU in base al programma sostenuto; nel caso di esami di MED/25, MED/26, M-PSI/08 saranno riconosciuti 4 CFU in base al programma sostenuto</t>
        </r>
      </text>
    </comment>
    <comment ref="A31" authorId="0">
      <text>
        <r>
          <rPr>
            <sz val="11"/>
            <color rgb="FF000000"/>
            <rFont val="Calibri"/>
            <family val="2"/>
            <charset val="1"/>
          </rPr>
          <t xml:space="preserve">Pedagogia generale:
possono essere riconosciuti esami dello stesso settore e in particolare insegnamenti con le seguenti denominazioni: Pedagogia generale e sociale, Pedagogia sociale, Filosofia dell’educazione; nel caso di esami di Psicopedagogia, il riconoscimento è subordinato alla verifica del programma sostenuto</t>
        </r>
      </text>
    </comment>
    <comment ref="A32" authorId="0">
      <text>
        <r>
          <rPr>
            <sz val="11"/>
            <color rgb="FF000000"/>
            <rFont val="Calibri"/>
            <family val="2"/>
            <charset val="1"/>
          </rPr>
          <t xml:space="preserve">Pedagogia interculturale:
possono essere riconosciuti esami dello stesso settore che rivestono carattere pedagogico generalista, nonché quelli di denominazione affine; insegnamenti relativi alla educazione degli adulti possono essere riconosciuti, in base ai programmi, fino a un massimo di 4 CFU</t>
        </r>
      </text>
    </comment>
    <comment ref="A33" authorId="0">
      <text>
        <r>
          <rPr>
            <sz val="11"/>
            <color rgb="FF000000"/>
            <rFont val="Calibri"/>
            <family val="2"/>
            <charset val="1"/>
          </rPr>
          <t xml:space="preserve">Pedagogia speciale:
può essere riconosciuto solo un esame dello stesso settore; si prevede un riconoscimento di 4 CFU per un esame di Pedagogia della devianza e della marginalità, talvolta classificato come afferente a M-PED/01</t>
        </r>
      </text>
    </comment>
    <comment ref="A34" authorId="0">
      <text>
        <r>
          <rPr>
            <sz val="11"/>
            <color rgb="FF000000"/>
            <rFont val="Calibri"/>
            <family val="2"/>
            <charset val="1"/>
          </rPr>
          <t xml:space="preserve">Pedagogia sperimentale:
può essere riconosciuto solo un esame dello stesso settore che abbia denominazione identica o affine; possono essere presi in considerazione, per un riconoscimento parziale, esami afferenti a SECS-S/01 la cui denominazione richiami l’Analisi e la valutazione dei processi formativi o i Metodi e le tecniche della valutazione, recanti cioè esplicito riferimento all’applicazione della statistica ai processi educativi)</t>
        </r>
      </text>
    </comment>
    <comment ref="A35" authorId="0">
      <text>
        <r>
          <rPr>
            <sz val="11"/>
            <color rgb="FF000000"/>
            <rFont val="Calibri"/>
            <family val="2"/>
            <charset val="1"/>
          </rPr>
          <t xml:space="preserve">Psicologia dell'educazione (a):
può essere riconosciuto solo un esame dello stesso settore scientifico-disciplinare o un esame di M-PSI/01 di ambito generale, non specialistico, se e solo se non è presente fra gli esami sostenuti alcun esame di M-PSI/04, Psicologia dello sviluppo e Psicologia dell’educazione</t>
        </r>
      </text>
    </comment>
    <comment ref="A36" authorId="0">
      <text>
        <r>
          <rPr>
            <sz val="11"/>
            <color rgb="FF000000"/>
            <rFont val="Calibri"/>
            <family val="2"/>
            <charset val="1"/>
          </rPr>
          <t xml:space="preserve">Psicologia dell'educazione e dell'integrazione dei diversamente abili (b):
può essere riconosciuto solo un esame dello stesso settore e che abbia denominazione identica o affine</t>
        </r>
      </text>
    </comment>
    <comment ref="A37" authorId="0">
      <text>
        <r>
          <rPr>
            <sz val="11"/>
            <color rgb="FF000000"/>
            <rFont val="Calibri"/>
            <family val="2"/>
            <charset val="1"/>
          </rPr>
          <t xml:space="preserve">Sociologia dell'educazione:
possono essere riconosciuti esami dello stesso settore se vertenti sui processi culturali e comunicativi di carattere generale, nonché per esami di ambito generale, non specialistico, di SPS/07: Sociologia generale e M-DEA/01: Antropologia culturale</t>
        </r>
      </text>
    </comment>
    <comment ref="A38" authorId="0">
      <text>
        <r>
          <rPr>
            <sz val="11"/>
            <color rgb="FF000000"/>
            <rFont val="Calibri"/>
            <family val="2"/>
            <charset val="1"/>
          </rPr>
          <t xml:space="preserve">Storia del mondo antico:
(può essere riconosciuto solo un esame dello stesso settore avente identica denominazione; nel caso di esami di L-ANT/03: Storia romana si prevede un riconoscimento di 6 CFU; nel caso di esami di L-ANT/02: Storia greca si prevede un riconoscimento di 4 CFU; nel caso di esami di M-STO/01 saranno
riconosciuti 4 CFU solo qualora l’esame sostenuto abbia previsto una quota di programma di storia del mondo antico</t>
        </r>
      </text>
    </comment>
    <comment ref="A39" authorId="0">
      <text>
        <r>
          <rPr>
            <sz val="11"/>
            <color rgb="FF000000"/>
            <rFont val="Calibri"/>
            <family val="2"/>
            <charset val="1"/>
          </rPr>
          <t xml:space="preserve">Storia moderna e contemporanea:
può essere riconosciuto solo un esame con identica denominazione; si prevede un riconoscimento di 4 CFU per un esame di M-STO/02: Storia moderna o per un esame di M-STO/04: Storia contemporanea</t>
        </r>
      </text>
    </comment>
    <comment ref="A40" authorId="0">
      <text>
        <r>
          <rPr>
            <sz val="11"/>
            <color rgb="FF000000"/>
            <rFont val="Calibri"/>
            <family val="2"/>
            <charset val="1"/>
          </rPr>
          <t xml:space="preserve">Storia della pedagogia e delle istituzioni educative e scolastiche:
possono essere riconosciuti esami dello stesso settore, con l’eccezione di quelli di Letteratura per l’infanzia; nel caso di esami di Pedagogia comparata o di esami afferenti ad altri settori relativi all’ambito pedagogico e sociologico, è ammesso un riconoscimento parziale solo se i programmi abbiano interessato problematiche storico-educative e/o storico-pedagogich</t>
        </r>
      </text>
    </comment>
    <comment ref="A41" authorId="0">
      <text>
        <r>
          <rPr>
            <sz val="11"/>
            <color rgb="FF000000"/>
            <rFont val="Calibri"/>
            <family val="2"/>
            <charset val="1"/>
          </rPr>
          <t xml:space="preserve">Tecnologie dell'istruzione e dell'apprendimento:
possono essere riconosciuti solo esami con denominazioni affini afferenti a M-PED/03 o M-PED/04; sono esclusi dal riconoscimento esami di settori afferenti all’area informatica</t>
        </r>
      </text>
    </comment>
    <comment ref="A60" authorId="0">
      <text>
        <r>
          <rPr>
            <sz val="11"/>
            <color rgb="FF000000"/>
            <rFont val="Calibri"/>
            <family val="2"/>
            <charset val="1"/>
          </rPr>
          <t xml:space="preserve">Tecnologie didattiche:
sono escluse dal riconoscimento attività inerenti abilità, conoscenze e competenze di natura informatica</t>
        </r>
      </text>
    </comment>
    <comment ref="A67" authorId="0">
      <text>
        <r>
          <rPr>
            <sz val="11"/>
            <color rgb="FF000000"/>
            <rFont val="Calibri"/>
            <family val="2"/>
            <charset val="1"/>
          </rPr>
          <t xml:space="preserve">Idoneità lingua inglese V anno:
solo se in possesso di certificazione linguistica di livello B2 o superiore in corso di validità</t>
        </r>
      </text>
    </comment>
    <comment ref="A69" authorId="0">
      <text>
        <r>
          <rPr>
            <sz val="11"/>
            <color rgb="FF000000"/>
            <rFont val="Calibri"/>
            <family val="2"/>
            <charset val="1"/>
          </rPr>
          <t xml:space="preserve">attività formativa a scelta:
possono essere riconosciuti esami precedentemente sostenuti solo se riferiti a discipline inquadrate in SSD non compresi nell’ordinamento del corso di studi</t>
        </r>
      </text>
    </comment>
    <comment ref="C2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sì- no.
Per cancellare il contenuto della cella, cliccare sulla cella  e premere sulla tastiera il tasto backspace (&lt;--) </t>
        </r>
      </text>
    </comment>
    <comment ref="C3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sì- no.
Per cancellare il contenuto della cella, cliccare sulla cella  e premere sulla tastiera il tasto backspace (&lt;--) </t>
        </r>
      </text>
    </comment>
    <comment ref="C4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sì- no.
Per cancellare il contenuto della cella, cliccare sulla cella  e premere sulla tastiera il tasto backspace (&lt;--) </t>
        </r>
      </text>
    </comment>
    <comment ref="E2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sì- no.
Per cancellare il contenuto della cella, cliccare sulla cella  e premere sulla tastiera il tasto backspace (&lt;--) </t>
        </r>
      </text>
    </comment>
    <comment ref="E3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sì- no.
Per cancellare il contenuto della cella, cliccare sulla cella  e premere sulla tastiera il tasto backspace (&lt;--) </t>
        </r>
      </text>
    </comment>
    <comment ref="F9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TOTALE - PARZIALE.
Per cancellare il contenuto della cella, cliccare sulla cella e premere sulla tastiera il tasto backspace (&lt;--) </t>
        </r>
      </text>
    </comment>
    <comment ref="F43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0- il numero corrispondente ai cfu totali che possono essere riconosciuti.
Per cancellare il contenuto della cella, cliccare sulla cella  e premere sulla tastiera il tasto backspace (&lt;--) </t>
        </r>
      </text>
    </comment>
    <comment ref="F64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due voci: 0- 2.
Per cancellare il contenuto della cella, cliccare sulla cella  e premere sulla tastiera il tasto backspace (&lt;--) </t>
        </r>
      </text>
    </comment>
    <comment ref="F69" authorId="0">
      <text>
        <r>
          <rPr>
            <sz val="11"/>
            <color rgb="FF000000"/>
            <rFont val="Calibri"/>
            <family val="2"/>
            <charset val="1"/>
          </rPr>
          <t xml:space="preserve">cliccare sulla freccia laterale e scegliere tra le le voci: 0-1-2-3-4-5-6-7-8.
Per cancellare il contenuto della cella, cliccare sulla cella e premere sulla tastiera il tasto backspace (&lt;--) </t>
        </r>
      </text>
    </comment>
  </commentList>
</comments>
</file>

<file path=xl/sharedStrings.xml><?xml version="1.0" encoding="utf-8"?>
<sst xmlns="http://schemas.openxmlformats.org/spreadsheetml/2006/main" count="1039" uniqueCount="340">
  <si>
    <t xml:space="preserve">Seconda laurea </t>
  </si>
  <si>
    <t xml:space="preserve">Altri percorsi formativi (Master, Corsi)  </t>
  </si>
  <si>
    <t xml:space="preserve">Passaggio di corso</t>
  </si>
  <si>
    <t xml:space="preserve">Studente rinunciatario </t>
  </si>
  <si>
    <t xml:space="preserve">Studente decaduto</t>
  </si>
  <si>
    <t xml:space="preserve">Trasferimento in ingresso </t>
  </si>
  <si>
    <t xml:space="preserve">Attività formative con abilità professionali (max 12 cfu) </t>
  </si>
  <si>
    <t xml:space="preserve">24 CFU </t>
  </si>
  <si>
    <t xml:space="preserve">COGNOME</t>
  </si>
  <si>
    <t xml:space="preserve">NOME</t>
  </si>
  <si>
    <t xml:space="preserve">MATRICOLA</t>
  </si>
  <si>
    <t xml:space="preserve">A CURA DELLO STUDENTE</t>
  </si>
  <si>
    <t xml:space="preserve">A CURA DELLA COMMISSIONE</t>
  </si>
  <si>
    <t xml:space="preserve">insegnamento</t>
  </si>
  <si>
    <t xml:space="preserve">ssd</t>
  </si>
  <si>
    <t xml:space="preserve">cfu</t>
  </si>
  <si>
    <t xml:space="preserve">Nome dell'insegnamento </t>
  </si>
  <si>
    <t xml:space="preserve">CFU dell'insegnamento</t>
  </si>
  <si>
    <t xml:space="preserve">CFU da riconoscere</t>
  </si>
  <si>
    <t xml:space="preserve">Nome dell'insegnamento riconosciuto</t>
  </si>
  <si>
    <t xml:space="preserve">CFU RICONOSCIUTI DALLA COMMISSIONE</t>
  </si>
  <si>
    <t xml:space="preserve">NOTE</t>
  </si>
  <si>
    <t xml:space="preserve">Botanica ambientale</t>
  </si>
  <si>
    <t xml:space="preserve">BIO/03</t>
  </si>
  <si>
    <t xml:space="preserve">6 (8 dal IV)</t>
  </si>
  <si>
    <t xml:space="preserve">Didattica della fisica</t>
  </si>
  <si>
    <t xml:space="preserve">FIS/01</t>
  </si>
  <si>
    <t xml:space="preserve">Didattica generale</t>
  </si>
  <si>
    <t xml:space="preserve">M-PED/03</t>
  </si>
  <si>
    <t xml:space="preserve">Didattica della letteratura italiana</t>
  </si>
  <si>
    <t xml:space="preserve">L-FIL-LET/10</t>
  </si>
  <si>
    <t xml:space="preserve">6 (8 dal III)</t>
  </si>
  <si>
    <t xml:space="preserve">Didattica della lingua italiana</t>
  </si>
  <si>
    <t xml:space="preserve">L-FIL-LET/12</t>
  </si>
  <si>
    <t xml:space="preserve">Didattica della matematica</t>
  </si>
  <si>
    <t xml:space="preserve">MAT/04</t>
  </si>
  <si>
    <t xml:space="preserve">Diritto amministrativo e legislazione scolastica</t>
  </si>
  <si>
    <t xml:space="preserve">IUS/10</t>
  </si>
  <si>
    <t xml:space="preserve">Disegno, didattica dell’arte e dell’immagine</t>
  </si>
  <si>
    <t xml:space="preserve">ICAR/17</t>
  </si>
  <si>
    <t xml:space="preserve">Docimologia</t>
  </si>
  <si>
    <t xml:space="preserve">M-PED/04</t>
  </si>
  <si>
    <t xml:space="preserve">5 (4 dal III)</t>
  </si>
  <si>
    <t xml:space="preserve">Educazione ambientale</t>
  </si>
  <si>
    <t xml:space="preserve">6 (4 dal IV)</t>
  </si>
  <si>
    <t xml:space="preserve">Elementi di chimica</t>
  </si>
  <si>
    <t xml:space="preserve">CHIM/03</t>
  </si>
  <si>
    <t xml:space="preserve">Fondamenti di matematica I</t>
  </si>
  <si>
    <t xml:space="preserve">MAT/02</t>
  </si>
  <si>
    <t xml:space="preserve">Fondamenti di matematica II</t>
  </si>
  <si>
    <t xml:space="preserve">6 (4 dal III)</t>
  </si>
  <si>
    <t xml:space="preserve">Geografia e didattica</t>
  </si>
  <si>
    <t xml:space="preserve">M-GGR/01</t>
  </si>
  <si>
    <t xml:space="preserve">Letteratura per l’infanzia</t>
  </si>
  <si>
    <t xml:space="preserve">M-PED/02</t>
  </si>
  <si>
    <t xml:space="preserve">Letteratura italiana contemporanea</t>
  </si>
  <si>
    <t xml:space="preserve">L-FIL-LET/11</t>
  </si>
  <si>
    <t xml:space="preserve">Linguistica e grammatica italiana</t>
  </si>
  <si>
    <t xml:space="preserve">Metodi e didattiche delle attività motorie</t>
  </si>
  <si>
    <t xml:space="preserve">M-EDF/01</t>
  </si>
  <si>
    <t xml:space="preserve">Metodologia e didattica della musica</t>
  </si>
  <si>
    <t xml:space="preserve">L-ART/07</t>
  </si>
  <si>
    <t xml:space="preserve">Metodologia del gioco e del lavoro di gruppo</t>
  </si>
  <si>
    <t xml:space="preserve">Neuropsichiatria infantile</t>
  </si>
  <si>
    <t xml:space="preserve">MED/39</t>
  </si>
  <si>
    <t xml:space="preserve">Pedagogia generale</t>
  </si>
  <si>
    <t xml:space="preserve">M-PED/01</t>
  </si>
  <si>
    <t xml:space="preserve">9 (8 dal III)</t>
  </si>
  <si>
    <t xml:space="preserve">Pedagogia interculturale</t>
  </si>
  <si>
    <t xml:space="preserve">7 (8 dal III)</t>
  </si>
  <si>
    <t xml:space="preserve">Pedagogia speciale</t>
  </si>
  <si>
    <t xml:space="preserve">Pedagogia sperimentale</t>
  </si>
  <si>
    <t xml:space="preserve">Psicologia dell’educazione (a)</t>
  </si>
  <si>
    <t xml:space="preserve">M-PSI/04</t>
  </si>
  <si>
    <t xml:space="preserve">Psicologia dell’educazione e dell’integrazione dei diversamente abili (b)</t>
  </si>
  <si>
    <t xml:space="preserve">Sociologia dell’educazione</t>
  </si>
  <si>
    <t xml:space="preserve">SPS/08</t>
  </si>
  <si>
    <t xml:space="preserve">Storia del mondo antico</t>
  </si>
  <si>
    <t xml:space="preserve">L-ANT/03</t>
  </si>
  <si>
    <t xml:space="preserve">Storia moderna e contemporanea</t>
  </si>
  <si>
    <t xml:space="preserve">M-STO/02</t>
  </si>
  <si>
    <t xml:space="preserve">Storia della pedagogia e delle istituzioni educative e scolastiche</t>
  </si>
  <si>
    <t xml:space="preserve">Tecnologie dell’istruzione e dell’apprendimento</t>
  </si>
  <si>
    <t xml:space="preserve">laboratorio</t>
  </si>
  <si>
    <t xml:space="preserve">cfu/ore</t>
  </si>
  <si>
    <t xml:space="preserve">Attività motorie</t>
  </si>
  <si>
    <t xml:space="preserve">(M-EDF/01)</t>
  </si>
  <si>
    <t xml:space="preserve">1cfu/12 ore</t>
  </si>
  <si>
    <t xml:space="preserve">(FIS/01)</t>
  </si>
  <si>
    <t xml:space="preserve">(M-PED/03)</t>
  </si>
  <si>
    <t xml:space="preserve">3cfu/36 ore</t>
  </si>
  <si>
    <t xml:space="preserve">(L-FIL-LET/10)</t>
  </si>
  <si>
    <t xml:space="preserve">Didattica della musica</t>
  </si>
  <si>
    <t xml:space="preserve">(L-ART/07)</t>
  </si>
  <si>
    <t xml:space="preserve">(MAT/04)</t>
  </si>
  <si>
    <t xml:space="preserve">2cfu/24 ore</t>
  </si>
  <si>
    <t xml:space="preserve">(ICAR/17)</t>
  </si>
  <si>
    <t xml:space="preserve">(BIO/03)</t>
  </si>
  <si>
    <t xml:space="preserve">(M-GGR/01)</t>
  </si>
  <si>
    <t xml:space="preserve">(M-PED/02)</t>
  </si>
  <si>
    <t xml:space="preserve">(M-PED/01)</t>
  </si>
  <si>
    <t xml:space="preserve">1cfu/12 ore valido solo per il I e II anno</t>
  </si>
  <si>
    <t xml:space="preserve">(M-PED/04)</t>
  </si>
  <si>
    <t xml:space="preserve">1cfu/12 ore solo per I e II anno</t>
  </si>
  <si>
    <t xml:space="preserve">Psicologia dell’educazione</t>
  </si>
  <si>
    <t xml:space="preserve">(M-PSI/04)</t>
  </si>
  <si>
    <t xml:space="preserve">Scrittura</t>
  </si>
  <si>
    <t xml:space="preserve">(L-FIL-LET/12)</t>
  </si>
  <si>
    <t xml:space="preserve">Tecnologie didattiche</t>
  </si>
  <si>
    <t xml:space="preserve">1cfu/12 ore solo dal III anno</t>
  </si>
  <si>
    <t xml:space="preserve">ore</t>
  </si>
  <si>
    <t xml:space="preserve">Lingua inglese I anno</t>
  </si>
  <si>
    <t xml:space="preserve">Lingua inglese II anno</t>
  </si>
  <si>
    <t xml:space="preserve">Idoneità lingua inglese V anno</t>
  </si>
  <si>
    <t xml:space="preserve">/</t>
  </si>
  <si>
    <t xml:space="preserve">esame sostenuto nel precedente percorso di studi di cui si chiede il riconoscimento</t>
  </si>
  <si>
    <t xml:space="preserve">ANNO DI AMMISSIONE PROVVISORIO</t>
  </si>
  <si>
    <t xml:space="preserve">ANNO DI AMMISSIONE DEFINITIVO</t>
  </si>
  <si>
    <t xml:space="preserve">I-II</t>
  </si>
  <si>
    <t xml:space="preserve">III</t>
  </si>
  <si>
    <t xml:space="preserve">IV-V</t>
  </si>
  <si>
    <t xml:space="preserve">NOME INSEGNAMENTO RICONOSCIUTO</t>
  </si>
  <si>
    <t xml:space="preserve">6???</t>
  </si>
  <si>
    <t xml:space="preserve">Idoneità lingua inglese V anno (solo se in possesso di certificazione linguistica di livello B2 o superiore in corso di validità)</t>
  </si>
  <si>
    <t xml:space="preserve">
</t>
  </si>
  <si>
    <t xml:space="preserve">TOTALI</t>
  </si>
  <si>
    <t xml:space="preserve">CFU PROVVISORI</t>
  </si>
  <si>
    <t xml:space="preserve">CFU DEFINITIVI</t>
  </si>
  <si>
    <t xml:space="preserve">ANNUALITA' PROVVISORIA</t>
  </si>
  <si>
    <t xml:space="preserve">ANNUALITA' DEFINITIVA</t>
  </si>
  <si>
    <t xml:space="preserve"> </t>
  </si>
  <si>
    <t xml:space="preserve">UNIVERSITÁ DEGLI STUDI DI L’AQUILA </t>
  </si>
  <si>
    <t xml:space="preserve">SEGRETERIA STUDENTI AREA SCIENZE UMANE </t>
  </si>
  <si>
    <r>
      <rPr>
        <b val="true"/>
        <sz val="12"/>
        <rFont val="Garamond"/>
        <family val="0"/>
        <charset val="1"/>
      </rPr>
      <t xml:space="preserve">CORSO DI LAUREA IN SCIENZE DELLA FORMAZIONE PRIMARIA </t>
    </r>
    <r>
      <rPr>
        <sz val="12"/>
        <rFont val="Garamond"/>
        <family val="0"/>
        <charset val="1"/>
      </rPr>
      <t xml:space="preserve"> </t>
    </r>
  </si>
  <si>
    <t xml:space="preserve">2022/2023</t>
  </si>
  <si>
    <t xml:space="preserve">PRIMO ANNO</t>
  </si>
  <si>
    <t xml:space="preserve">SSD</t>
  </si>
  <si>
    <t xml:space="preserve">Modulo integrato</t>
  </si>
  <si>
    <t xml:space="preserve">Codice</t>
  </si>
  <si>
    <t xml:space="preserve">Insegnamento</t>
  </si>
  <si>
    <t xml:space="preserve">CFU</t>
  </si>
  <si>
    <t xml:space="preserve">Esame/Attivit con cui si approva la convalida </t>
  </si>
  <si>
    <t xml:space="preserve">CFU convalidati</t>
  </si>
  <si>
    <t xml:space="preserve">M-PED/02 Storia della pedagogia </t>
  </si>
  <si>
    <t xml:space="preserve">Storia dell'educazione e pedagogia generale DQ0491 17 CFU </t>
  </si>
  <si>
    <t xml:space="preserve">DQ0492</t>
  </si>
  <si>
    <t xml:space="preserve">M-PED/01 Pedagogia generale e sociale </t>
  </si>
  <si>
    <t xml:space="preserve">DQ0493 </t>
  </si>
  <si>
    <t xml:space="preserve">M-PED/03 Didattica e pedagogia speciale </t>
  </si>
  <si>
    <t xml:space="preserve">S1C010</t>
  </si>
  <si>
    <t xml:space="preserve">M-PED/04 Pedagogia sperimentale </t>
  </si>
  <si>
    <t xml:space="preserve">DQ0494</t>
  </si>
  <si>
    <t xml:space="preserve">M-PED/04 
Pedagogia sperimentale</t>
  </si>
  <si>
    <t xml:space="preserve">DQ0479</t>
  </si>
  <si>
    <t xml:space="preserve">Laboratorio di Pedagogia sperimentale</t>
  </si>
  <si>
    <t xml:space="preserve">IUS/10 Diritto amministrativo </t>
  </si>
  <si>
    <t xml:space="preserve">S0303</t>
  </si>
  <si>
    <t xml:space="preserve">MAT/02 Algebra</t>
  </si>
  <si>
    <t xml:space="preserve">Fondamenti della matematica DQ0495 12 CFU </t>
  </si>
  <si>
    <t xml:space="preserve">DQ0496 </t>
  </si>
  <si>
    <t xml:space="preserve">Fondamenti di matematica I </t>
  </si>
  <si>
    <t xml:space="preserve">MAT/04 Matematiche complementari </t>
  </si>
  <si>
    <t xml:space="preserve">DQ0497</t>
  </si>
  <si>
    <t xml:space="preserve">M-PED/02 Storia della pedagogia</t>
  </si>
  <si>
    <t xml:space="preserve">S0308</t>
  </si>
  <si>
    <t xml:space="preserve">Laboratorio di Letteratura per l'infanzia </t>
  </si>
  <si>
    <t xml:space="preserve">S1C025</t>
  </si>
  <si>
    <t xml:space="preserve">Letteratura per l'infanzia</t>
  </si>
  <si>
    <t xml:space="preserve">L-LIN/12 Lingua e traduzione – Lingua inglese </t>
  </si>
  <si>
    <t xml:space="preserve">DQ0172 </t>
  </si>
  <si>
    <t xml:space="preserve">Laboratorio di lingua inglese I </t>
  </si>
  <si>
    <t xml:space="preserve">SECONDO ANNO</t>
  </si>
  <si>
    <t xml:space="preserve">S0307</t>
  </si>
  <si>
    <t xml:space="preserve">Laboratorio di didattica generale</t>
  </si>
  <si>
    <t xml:space="preserve">M-GGR/01 Geografia </t>
  </si>
  <si>
    <t xml:space="preserve">DQ0406</t>
  </si>
  <si>
    <t xml:space="preserve">Geografia e didattica </t>
  </si>
  <si>
    <t xml:space="preserve">DQ0407</t>
  </si>
  <si>
    <t xml:space="preserve">Laboratorio di didattica della geografia </t>
  </si>
  <si>
    <t xml:space="preserve">L-FIL- LET/10 Letteratura italiana </t>
  </si>
  <si>
    <t xml:space="preserve">DQ0355 </t>
  </si>
  <si>
    <t xml:space="preserve">Laboratorio di didattica della letteratura italiana </t>
  </si>
  <si>
    <t xml:space="preserve">Didattica della Letteratura e letteratura italiana e contemporanea DQ0480 12 CFU </t>
  </si>
  <si>
    <t xml:space="preserve">DQ0482 </t>
  </si>
  <si>
    <t xml:space="preserve">Didattica della letteratura italiana </t>
  </si>
  <si>
    <t xml:space="preserve">L-FIL- LET/11 Letteratura italiana contemporanea</t>
  </si>
  <si>
    <t xml:space="preserve">Letteratura italiana contemporanea </t>
  </si>
  <si>
    <t xml:space="preserve">L-ANT/03 Storia romana </t>
  </si>
  <si>
    <t xml:space="preserve">S0320 </t>
  </si>
  <si>
    <t xml:space="preserve">Storia del mondo antico </t>
  </si>
  <si>
    <t xml:space="preserve">M-STO/02 Storia moderna </t>
  </si>
  <si>
    <t xml:space="preserve">S0324</t>
  </si>
  <si>
    <t xml:space="preserve">Storia moderna e contemporanea </t>
  </si>
  <si>
    <t xml:space="preserve">L-FIL- LET/12 Linguistica italiana </t>
  </si>
  <si>
    <t xml:space="preserve">Lingua e grammmatica italiana DQ0483 12 CFU </t>
  </si>
  <si>
    <t xml:space="preserve">DQ0484 </t>
  </si>
  <si>
    <t xml:space="preserve">DQ0485</t>
  </si>
  <si>
    <t xml:space="preserve">Linguistica e grammatica italiana </t>
  </si>
  <si>
    <t xml:space="preserve">L-FIL- LET/12 Linguistica italiana </t>
  </si>
  <si>
    <t xml:space="preserve">S0323</t>
  </si>
  <si>
    <t xml:space="preserve">Laboratorio di scrittura </t>
  </si>
  <si>
    <t xml:space="preserve">L-LIN/12 Lingua e traduzione – Lingua inglese </t>
  </si>
  <si>
    <t xml:space="preserve">S0310</t>
  </si>
  <si>
    <t xml:space="preserve">Laboratorio di lingua inglese II</t>
  </si>
  <si>
    <t xml:space="preserve">TERZO ANNO</t>
  </si>
  <si>
    <t xml:space="preserve">M-PED/03 Didattica e pedagogia speciale </t>
  </si>
  <si>
    <t xml:space="preserve">DQ0486</t>
  </si>
  <si>
    <t xml:space="preserve">Metodologia del gioco e del lavoro di gruppo </t>
  </si>
  <si>
    <t xml:space="preserve">6 </t>
  </si>
  <si>
    <t xml:space="preserve">DQ0242</t>
  </si>
  <si>
    <t xml:space="preserve">Laboratorio di Metodologia del gioco e del lavoro di gruppo</t>
  </si>
  <si>
    <t xml:space="preserve">DQ0487</t>
  </si>
  <si>
    <t xml:space="preserve">M-PED/01 Pedagogia generale e sociale </t>
  </si>
  <si>
    <t xml:space="preserve">DQ0488</t>
  </si>
  <si>
    <t xml:space="preserve">Pedagogia interculturale </t>
  </si>
  <si>
    <t xml:space="preserve">DQ0489</t>
  </si>
  <si>
    <t xml:space="preserve">Laboratorio di Pedagogia interculturale </t>
  </si>
  <si>
    <t xml:space="preserve">M-PED/04 Pedagogia sperimentale</t>
  </si>
  <si>
    <t xml:space="preserve">DQ0490</t>
  </si>
  <si>
    <t xml:space="preserve">ICAR /17 Disegno </t>
  </si>
  <si>
    <t xml:space="preserve">DQ0356</t>
  </si>
  <si>
    <t xml:space="preserve">Disegno, didattica dell’arte e dell’immagine </t>
  </si>
  <si>
    <t xml:space="preserve">DQ0357</t>
  </si>
  <si>
    <t xml:space="preserve">Laboratorio di disegno, didattica dell’arte e dell’immagine </t>
  </si>
  <si>
    <t xml:space="preserve">S0328</t>
  </si>
  <si>
    <t xml:space="preserve">Didattica della matematica </t>
  </si>
  <si>
    <t xml:space="preserve">S0329 </t>
  </si>
  <si>
    <t xml:space="preserve">Laboratorio di Didattica della matematica </t>
  </si>
  <si>
    <t xml:space="preserve">2 </t>
  </si>
  <si>
    <t xml:space="preserve">L-ART/07 Musicologia e storia della musica </t>
  </si>
  <si>
    <t xml:space="preserve">DQ0358 </t>
  </si>
  <si>
    <t xml:space="preserve">Metodologia e didattica della musica </t>
  </si>
  <si>
    <t xml:space="preserve">8 </t>
  </si>
  <si>
    <t xml:space="preserve">S0346 </t>
  </si>
  <si>
    <t xml:space="preserve">Laboratorio di didattica della musica </t>
  </si>
  <si>
    <t xml:space="preserve">S0311 </t>
  </si>
  <si>
    <t xml:space="preserve">Laboratorio di lingua inglese III </t>
  </si>
  <si>
    <t xml:space="preserve">QUARTO ANNO</t>
  </si>
  <si>
    <t xml:space="preserve">SPS/08 Sociologia dei processi culturali e comunicativi </t>
  </si>
  <si>
    <t xml:space="preserve">S0306 </t>
  </si>
  <si>
    <t xml:space="preserve">Sociologia dell'educazione </t>
  </si>
  <si>
    <t xml:space="preserve">M-PSI/04 Psicologia dello sviluppo e psicologia dell’educazione </t>
  </si>
  <si>
    <t xml:space="preserve">Psicologia dell'educazione e dell'integrazione dei diversamente abili DQ0192 16 CFU </t>
  </si>
  <si>
    <t xml:space="preserve">DQ0193 </t>
  </si>
  <si>
    <t xml:space="preserve">Psicologia dell'educazione (a) </t>
  </si>
  <si>
    <t xml:space="preserve">DQ0194 </t>
  </si>
  <si>
    <t xml:space="preserve">Psicologia dell’educazione e dell’integrazione dei diversamente abili (b) </t>
  </si>
  <si>
    <t xml:space="preserve">S1C046 </t>
  </si>
  <si>
    <t xml:space="preserve">Pedagogia speciale </t>
  </si>
  <si>
    <t xml:space="preserve">S0339 </t>
  </si>
  <si>
    <t xml:space="preserve">Laboratorio di pedagogia speciale </t>
  </si>
  <si>
    <t xml:space="preserve">M-EDF/01 Metodi e didattiche delle attività motorie </t>
  </si>
  <si>
    <t xml:space="preserve">S0332 </t>
  </si>
  <si>
    <t xml:space="preserve">Metodi e didattiche delle attività motorie </t>
  </si>
  <si>
    <t xml:space="preserve">S0333 </t>
  </si>
  <si>
    <t xml:space="preserve">Laboratorio di attività motorie </t>
  </si>
  <si>
    <t xml:space="preserve">MED/39 Neuropsichiatria infantile </t>
  </si>
  <si>
    <t xml:space="preserve">S0334 </t>
  </si>
  <si>
    <t xml:space="preserve">Neuropsichiatria infantile </t>
  </si>
  <si>
    <t xml:space="preserve">S0326 </t>
  </si>
  <si>
    <t xml:space="preserve">Laboratorio di psicologia dell’educazione </t>
  </si>
  <si>
    <t xml:space="preserve">S0312</t>
  </si>
  <si>
    <t xml:space="preserve">Laboratorio di lingua inglese IV</t>
  </si>
  <si>
    <t xml:space="preserve">QUINTO ANNO</t>
  </si>
  <si>
    <t xml:space="preserve">BIO/03 Botanica ambientale applicata </t>
  </si>
  <si>
    <t xml:space="preserve">Botanica ed educazione ambientale - DQ0311 12 CFU </t>
  </si>
  <si>
    <t xml:space="preserve">DQ0312 </t>
  </si>
  <si>
    <t xml:space="preserve">Botanica ambientale </t>
  </si>
  <si>
    <t xml:space="preserve">DQ0313 </t>
  </si>
  <si>
    <t xml:space="preserve">Educazione ambientale </t>
  </si>
  <si>
    <t xml:space="preserve">DQ0328 </t>
  </si>
  <si>
    <t xml:space="preserve">Laboratorio di educazione ambientale </t>
  </si>
  <si>
    <t xml:space="preserve">1 </t>
  </si>
  <si>
    <t xml:space="preserve">CHIM/03 Chimica generale inorganica </t>
  </si>
  <si>
    <t xml:space="preserve">Elementi di chimica e didattica della fisica DQ0464 12 CFU </t>
  </si>
  <si>
    <t xml:space="preserve">DQ0465 </t>
  </si>
  <si>
    <t xml:space="preserve">Elementi di chimica </t>
  </si>
  <si>
    <t xml:space="preserve">4 </t>
  </si>
  <si>
    <t xml:space="preserve">FIS/01 Fisica sperimentale </t>
  </si>
  <si>
    <t xml:space="preserve">DQ0466 </t>
  </si>
  <si>
    <t xml:space="preserve">Didattica della fisica </t>
  </si>
  <si>
    <t xml:space="preserve">DQ0327 </t>
  </si>
  <si>
    <t xml:space="preserve">Laboratorio di didattica della fisica </t>
  </si>
  <si>
    <t xml:space="preserve">S0336 </t>
  </si>
  <si>
    <t xml:space="preserve">Laboratorio di tecnologie didattiche </t>
  </si>
  <si>
    <t xml:space="preserve">Laboratorio di lingua inglese V</t>
  </si>
  <si>
    <t xml:space="preserve">S0266 </t>
  </si>
  <si>
    <t xml:space="preserve">A SCELTA DELLO STUDENTE </t>
  </si>
  <si>
    <t xml:space="preserve">S0314 </t>
  </si>
  <si>
    <t xml:space="preserve">IDONEITÀ LINGUA INGLESE (B2) </t>
  </si>
  <si>
    <t xml:space="preserve">Note</t>
  </si>
  <si>
    <t xml:space="preserve">DELIBERA DEL CONSIGLIO DI CORSO DI STUDIO  </t>
  </si>
  <si>
    <t xml:space="preserve">Seduta del</t>
  </si>
  <si>
    <t xml:space="preserve">Cognome e nome studente/ssa</t>
  </si>
  <si>
    <t xml:space="preserve">Matricola</t>
  </si>
  <si>
    <t xml:space="preserve">Si ammette al: </t>
  </si>
  <si>
    <t xml:space="preserve">Il Presidente del C.C.S.  </t>
  </si>
  <si>
    <t xml:space="preserve">            </t>
  </si>
  <si>
    <t xml:space="preserve">Per presa visione  </t>
  </si>
  <si>
    <t xml:space="preserve">Data:</t>
  </si>
  <si>
    <t xml:space="preserve">Firma studente/ssa:</t>
  </si>
  <si>
    <r>
      <rPr>
        <b val="true"/>
        <sz val="12"/>
        <rFont val="Garamond"/>
        <family val="0"/>
        <charset val="1"/>
      </rPr>
      <t xml:space="preserve">2021/2022</t>
    </r>
    <r>
      <rPr>
        <sz val="12"/>
        <rFont val="Garamond"/>
        <family val="0"/>
        <charset val="1"/>
      </rPr>
      <t xml:space="preserve"> </t>
    </r>
  </si>
  <si>
    <t xml:space="preserve"> Coorte 2020/2021 </t>
  </si>
  <si>
    <t xml:space="preserve">Storia dell'educazione e pedagogia generale DQ0458 16 CFU </t>
  </si>
  <si>
    <t xml:space="preserve">DQ0459</t>
  </si>
  <si>
    <t xml:space="preserve">DQ0460</t>
  </si>
  <si>
    <t xml:space="preserve">S0301</t>
  </si>
  <si>
    <t xml:space="preserve">Laboratorio di Pedagogia generale</t>
  </si>
  <si>
    <t xml:space="preserve">M-PED/03 Didattica e pedagogia speciale </t>
  </si>
  <si>
    <t xml:space="preserve">S1CC15</t>
  </si>
  <si>
    <t xml:space="preserve">Fondamenti della matematica DQ0461 12 CFU </t>
  </si>
  <si>
    <t xml:space="preserve">DQ0462</t>
  </si>
  <si>
    <t xml:space="preserve">Fondamenti di aritmetica e geometria</t>
  </si>
  <si>
    <t xml:space="preserve">MAT/04  Matematiche complementari </t>
  </si>
  <si>
    <t xml:space="preserve">DQ0463</t>
  </si>
  <si>
    <t xml:space="preserve">Fondamenti di probabilità e statistica</t>
  </si>
  <si>
    <t xml:space="preserve">DQ0409</t>
  </si>
  <si>
    <t xml:space="preserve">DQ0410</t>
  </si>
  <si>
    <t xml:space="preserve">Lingua e grammmatica italiana DQ0177 12 CFU </t>
  </si>
  <si>
    <t xml:space="preserve">DQ0180</t>
  </si>
  <si>
    <t xml:space="preserve">DQ0179</t>
  </si>
  <si>
    <t xml:space="preserve">DQ0204</t>
  </si>
  <si>
    <t xml:space="preserve">S0335</t>
  </si>
  <si>
    <t xml:space="preserve">S1C049</t>
  </si>
  <si>
    <t xml:space="preserve">S0337</t>
  </si>
  <si>
    <t xml:space="preserve">S0338</t>
  </si>
  <si>
    <t xml:space="preserve">Laboratorio di docimologia</t>
  </si>
  <si>
    <t xml:space="preserve">Storia dell'educazione e pedagogia generale DQ0308 16 CFU </t>
  </si>
  <si>
    <t xml:space="preserve">DQ0309</t>
  </si>
  <si>
    <t xml:space="preserve">Storia dell'educazione e del sistema scolastico</t>
  </si>
  <si>
    <t xml:space="preserve">DQ0310</t>
  </si>
  <si>
    <t xml:space="preserve">DQ0306</t>
  </si>
  <si>
    <t xml:space="preserve">Fondamenti di Matematica</t>
  </si>
  <si>
    <t xml:space="preserve">MAT/06 Probabilità e statistica Matematica</t>
  </si>
  <si>
    <t xml:space="preserve">DQ0307</t>
  </si>
  <si>
    <t xml:space="preserve">Didattica della probabilità e della statistica</t>
  </si>
  <si>
    <t xml:space="preserve">Laboratorio di lingua inglese I</t>
  </si>
  <si>
    <t xml:space="preserve">Elementi di chimica e didattica della fisica DQ0359 12 CFU </t>
  </si>
  <si>
    <t xml:space="preserve">DQ0360</t>
  </si>
  <si>
    <t xml:space="preserve">DQ0361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</si>
</sst>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Garamond"/>
      <family val="0"/>
      <charset val="1"/>
    </font>
    <font>
      <b val="true"/>
      <sz val="10"/>
      <color rgb="FF000000"/>
      <name val="Garamond"/>
      <family val="0"/>
      <charset val="1"/>
    </font>
    <font>
      <sz val="11"/>
      <color rgb="FF000000"/>
      <name val="GaramondNo8"/>
      <family val="1"/>
      <charset val="1"/>
    </font>
    <font>
      <sz val="12"/>
      <name val="Times New Roman"/>
      <family val="0"/>
      <charset val="1"/>
    </font>
    <font>
      <sz val="12"/>
      <name val="Garamond"/>
      <family val="0"/>
      <charset val="1"/>
    </font>
    <font>
      <b val="true"/>
      <sz val="12"/>
      <name val="Garamond"/>
      <family val="0"/>
      <charset val="1"/>
    </font>
    <font>
      <b val="true"/>
      <sz val="16"/>
      <name val="Garamond"/>
      <family val="0"/>
      <charset val="1"/>
    </font>
    <font>
      <b val="true"/>
      <sz val="10"/>
      <color rgb="FF313D4F"/>
      <name val="Garamond"/>
      <family val="0"/>
      <charset val="1"/>
    </font>
    <font>
      <sz val="10"/>
      <name val="Garamond"/>
      <family val="0"/>
      <charset val="1"/>
    </font>
    <font>
      <sz val="10"/>
      <color rgb="FF313D4F"/>
      <name val="Garamond"/>
      <family val="0"/>
      <charset val="1"/>
    </font>
    <font>
      <sz val="11"/>
      <color rgb="FF444444"/>
      <name val="Calibri"/>
      <family val="2"/>
      <charset val="1"/>
    </font>
    <font>
      <b val="true"/>
      <sz val="14"/>
      <color rgb="FF000000"/>
      <name val="Garamond"/>
      <family val="0"/>
      <charset val="1"/>
    </font>
    <font>
      <b val="true"/>
      <sz val="8"/>
      <color rgb="FF313D4F"/>
      <name val="Times New Roman"/>
      <family val="0"/>
      <charset val="1"/>
    </font>
    <font>
      <sz val="8"/>
      <name val="Times New Roman"/>
      <family val="0"/>
      <charset val="1"/>
    </font>
    <font>
      <sz val="9"/>
      <name val="Times New Roman"/>
      <family val="0"/>
      <charset val="1"/>
    </font>
    <font>
      <sz val="10"/>
      <name val="Times New Roman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E6E6E6"/>
      </patternFill>
    </fill>
    <fill>
      <patternFill patternType="solid">
        <fgColor rgb="FFE6E6E6"/>
        <bgColor rgb="FFE7E6E6"/>
      </patternFill>
    </fill>
    <fill>
      <patternFill patternType="solid">
        <fgColor rgb="FFE7E6E6"/>
        <bgColor rgb="FFE6E6E6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 readingOrder="1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 readingOrder="1"/>
      <protection locked="fals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 readingOrder="1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 readingOrder="1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 readingOrder="1"/>
      <protection locked="fals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 readingOrder="1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 readingOrder="1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 readingOrder="1"/>
      <protection locked="tru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 readingOrder="1"/>
      <protection locked="true" hidden="true"/>
    </xf>
    <xf numFmtId="164" fontId="4" fillId="0" borderId="4" xfId="0" applyFont="true" applyBorder="true" applyAlignment="true" applyProtection="true">
      <alignment horizontal="general" vertical="bottom" textRotation="0" wrapText="true" indent="0" shrinkToFit="false" readingOrder="1"/>
      <protection locked="true" hidden="tru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2" xfId="0" applyFont="true" applyBorder="true" applyAlignment="true" applyProtection="true">
      <alignment horizontal="general" vertical="bottom" textRotation="0" wrapText="true" indent="0" shrinkToFit="false" readingOrder="1"/>
      <protection locked="true" hidden="true"/>
    </xf>
    <xf numFmtId="164" fontId="4" fillId="0" borderId="5" xfId="0" applyFont="true" applyBorder="true" applyAlignment="true" applyProtection="true">
      <alignment horizontal="general" vertical="bottom" textRotation="0" wrapText="true" indent="0" shrinkToFit="false" readingOrder="1"/>
      <protection locked="true" hidden="true"/>
    </xf>
    <xf numFmtId="164" fontId="4" fillId="0" borderId="6" xfId="0" applyFont="true" applyBorder="true" applyAlignment="true" applyProtection="true">
      <alignment horizontal="general" vertical="bottom" textRotation="0" wrapText="true" indent="0" shrinkToFit="false" readingOrder="1"/>
      <protection locked="true" hidden="tru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 readingOrder="1"/>
      <protection locked="true" hidden="true"/>
    </xf>
    <xf numFmtId="164" fontId="4" fillId="0" borderId="7" xfId="0" applyFont="true" applyBorder="true" applyAlignment="true" applyProtection="true">
      <alignment horizontal="general" vertical="bottom" textRotation="0" wrapText="true" indent="0" shrinkToFit="false" readingOrder="1"/>
      <protection locked="true" hidden="tru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 readingOrder="1"/>
      <protection locked="true" hidden="tru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 readingOrder="1"/>
      <protection locked="true" hidden="tru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 readingOrder="1"/>
      <protection locked="true" hidden="true"/>
    </xf>
    <xf numFmtId="164" fontId="4" fillId="0" borderId="2" xfId="0" applyFont="true" applyBorder="true" applyAlignment="true" applyProtection="true">
      <alignment horizontal="general" vertical="bottom" textRotation="0" wrapText="true" indent="0" shrinkToFit="false" readingOrder="1"/>
      <protection locked="true" hidden="tru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 readingOrder="1"/>
      <protection locked="true" hidden="true"/>
    </xf>
    <xf numFmtId="165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9" fillId="3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10" fillId="3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4" fillId="0" borderId="0" xfId="0" applyFont="true" applyBorder="false" applyAlignment="true" applyProtection="true">
      <alignment horizontal="left" vertical="bottom" textRotation="0" wrapText="true" indent="0" shrinkToFit="false" readingOrder="1"/>
      <protection locked="true" hidden="tru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 readingOrder="1"/>
      <protection locked="true" hidden="tru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 readingOrder="1"/>
      <protection locked="true" hidden="true"/>
    </xf>
    <xf numFmtId="166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6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2" fillId="0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4" fillId="0" borderId="9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0" xfId="0" applyFont="true" applyBorder="false" applyAlignment="true" applyProtection="true">
      <alignment horizontal="right" vertical="bottom" textRotation="0" wrapText="true" indent="0" shrinkToFit="false"/>
      <protection locked="true" hidden="true"/>
    </xf>
    <xf numFmtId="164" fontId="1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1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1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1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44444"/>
      <rgbColor rgb="FF993300"/>
      <rgbColor rgb="FF993366"/>
      <rgbColor rgb="FF333399"/>
      <rgbColor rgb="FF313D4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419040</xdr:colOff>
      <xdr:row>0</xdr:row>
      <xdr:rowOff>47520</xdr:rowOff>
    </xdr:from>
    <xdr:to>
      <xdr:col>3</xdr:col>
      <xdr:colOff>875880</xdr:colOff>
      <xdr:row>1</xdr:row>
      <xdr:rowOff>390240</xdr:rowOff>
    </xdr:to>
    <xdr:pic>
      <xdr:nvPicPr>
        <xdr:cNvPr id="0" name="Immagine 3" descr="Logo definitivo"/>
        <xdr:cNvPicPr/>
      </xdr:nvPicPr>
      <xdr:blipFill>
        <a:blip r:embed="rId1"/>
        <a:stretch/>
      </xdr:blipFill>
      <xdr:spPr>
        <a:xfrm>
          <a:off x="3886560" y="47520"/>
          <a:ext cx="456840" cy="54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419040</xdr:colOff>
      <xdr:row>0</xdr:row>
      <xdr:rowOff>47520</xdr:rowOff>
    </xdr:from>
    <xdr:to>
      <xdr:col>3</xdr:col>
      <xdr:colOff>875880</xdr:colOff>
      <xdr:row>0</xdr:row>
      <xdr:rowOff>590040</xdr:rowOff>
    </xdr:to>
    <xdr:pic>
      <xdr:nvPicPr>
        <xdr:cNvPr id="1" name="Immagine 3" descr="Logo definitivo"/>
        <xdr:cNvPicPr/>
      </xdr:nvPicPr>
      <xdr:blipFill>
        <a:blip r:embed="rId1"/>
        <a:stretch/>
      </xdr:blipFill>
      <xdr:spPr>
        <a:xfrm>
          <a:off x="3775320" y="47520"/>
          <a:ext cx="456840" cy="54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419040</xdr:colOff>
      <xdr:row>0</xdr:row>
      <xdr:rowOff>47520</xdr:rowOff>
    </xdr:from>
    <xdr:to>
      <xdr:col>3</xdr:col>
      <xdr:colOff>875880</xdr:colOff>
      <xdr:row>1</xdr:row>
      <xdr:rowOff>47160</xdr:rowOff>
    </xdr:to>
    <xdr:pic>
      <xdr:nvPicPr>
        <xdr:cNvPr id="2" name="Immagine 3" descr="Logo definitivo"/>
        <xdr:cNvPicPr/>
      </xdr:nvPicPr>
      <xdr:blipFill>
        <a:blip r:embed="rId1"/>
        <a:stretch/>
      </xdr:blipFill>
      <xdr:spPr>
        <a:xfrm>
          <a:off x="3745080" y="47520"/>
          <a:ext cx="456840" cy="542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3"/>
  <sheetViews>
    <sheetView showFormulas="false" showGridLines="true" showRowColHeaders="true" showZeros="true" rightToLeft="false" tabSelected="true" showOutlineSymbols="true" defaultGridColor="true" view="normal" topLeftCell="A38" colorId="64" zoomScale="100" zoomScaleNormal="100" zoomScalePageLayoutView="100" workbookViewId="0">
      <selection pane="topLeft" activeCell="C40" activeCellId="0" sqref="C40"/>
    </sheetView>
  </sheetViews>
  <sheetFormatPr defaultColWidth="8.8671875" defaultRowHeight="37.5" zeroHeight="false" outlineLevelRow="0" outlineLevelCol="0"/>
  <cols>
    <col collapsed="false" customWidth="true" hidden="false" outlineLevel="0" max="1" min="1" style="1" width="20.29"/>
    <col collapsed="false" customWidth="true" hidden="false" outlineLevel="0" max="2" min="2" style="2" width="11.86"/>
    <col collapsed="false" customWidth="true" hidden="false" outlineLevel="0" max="3" min="3" style="1" width="13.14"/>
    <col collapsed="false" customWidth="true" hidden="false" outlineLevel="0" max="4" min="4" style="2" width="21.29"/>
    <col collapsed="false" customWidth="true" hidden="false" outlineLevel="0" max="5" min="5" style="2" width="12.71"/>
    <col collapsed="false" customWidth="true" hidden="false" outlineLevel="0" max="7" min="6" style="2" width="14.15"/>
    <col collapsed="false" customWidth="true" hidden="false" outlineLevel="0" max="8" min="8" style="2" width="18"/>
    <col collapsed="false" customWidth="true" hidden="false" outlineLevel="0" max="9" min="9" style="2" width="24.71"/>
    <col collapsed="false" customWidth="true" hidden="false" outlineLevel="0" max="10" min="10" style="2" width="27.14"/>
    <col collapsed="false" customWidth="false" hidden="false" outlineLevel="0" max="1024" min="11" style="1" width="8.86"/>
  </cols>
  <sheetData>
    <row r="1" customFormat="false" ht="12.75" hidden="false" customHeight="false" outlineLevel="0" collapsed="false"/>
    <row r="2" customFormat="false" ht="38.25" hidden="false" customHeight="false" outlineLevel="0" collapsed="false">
      <c r="A2" s="3" t="s">
        <v>0</v>
      </c>
      <c r="B2" s="4"/>
      <c r="C2" s="3" t="s">
        <v>1</v>
      </c>
      <c r="D2" s="4"/>
      <c r="E2" s="3" t="s">
        <v>2</v>
      </c>
      <c r="F2" s="4"/>
      <c r="G2" s="5"/>
    </row>
    <row r="3" customFormat="false" ht="25.5" hidden="false" customHeight="false" outlineLevel="0" collapsed="false">
      <c r="A3" s="3" t="s">
        <v>3</v>
      </c>
      <c r="B3" s="4"/>
      <c r="C3" s="3" t="s">
        <v>4</v>
      </c>
      <c r="D3" s="4"/>
      <c r="E3" s="3" t="s">
        <v>5</v>
      </c>
      <c r="F3" s="4"/>
      <c r="G3" s="5"/>
    </row>
    <row r="4" customFormat="false" ht="39" hidden="false" customHeight="true" outlineLevel="0" collapsed="false">
      <c r="A4" s="3" t="s">
        <v>6</v>
      </c>
      <c r="B4" s="4"/>
      <c r="C4" s="3" t="s">
        <v>7</v>
      </c>
      <c r="D4" s="4"/>
      <c r="E4" s="6"/>
      <c r="F4" s="6"/>
      <c r="G4" s="6"/>
      <c r="H4" s="6"/>
    </row>
    <row r="5" customFormat="false" ht="15" hidden="false" customHeight="true" outlineLevel="0" collapsed="false">
      <c r="A5" s="6"/>
      <c r="B5" s="6"/>
    </row>
    <row r="6" customFormat="false" ht="15" hidden="false" customHeight="true" outlineLevel="0" collapsed="false">
      <c r="A6" s="7" t="s">
        <v>8</v>
      </c>
      <c r="B6" s="8"/>
      <c r="C6" s="9" t="s">
        <v>9</v>
      </c>
      <c r="D6" s="8"/>
      <c r="E6" s="9" t="s">
        <v>10</v>
      </c>
      <c r="F6" s="10"/>
    </row>
    <row r="7" customFormat="false" ht="15" hidden="false" customHeight="true" outlineLevel="0" collapsed="false"/>
    <row r="8" customFormat="false" ht="15" hidden="false" customHeight="true" outlineLevel="0" collapsed="false">
      <c r="D8" s="11" t="s">
        <v>11</v>
      </c>
      <c r="E8" s="11"/>
      <c r="F8" s="11"/>
      <c r="G8" s="11"/>
      <c r="H8" s="12" t="s">
        <v>12</v>
      </c>
      <c r="I8" s="12"/>
      <c r="J8" s="12"/>
    </row>
    <row r="9" customFormat="false" ht="37.5" hidden="false" customHeight="true" outlineLevel="0" collapsed="false">
      <c r="A9" s="13" t="s">
        <v>13</v>
      </c>
      <c r="B9" s="13" t="s">
        <v>14</v>
      </c>
      <c r="C9" s="13" t="s">
        <v>15</v>
      </c>
      <c r="D9" s="14" t="s">
        <v>16</v>
      </c>
      <c r="E9" s="14" t="s">
        <v>17</v>
      </c>
      <c r="F9" s="14" t="s">
        <v>18</v>
      </c>
      <c r="G9" s="14" t="s">
        <v>14</v>
      </c>
      <c r="H9" s="14" t="s">
        <v>19</v>
      </c>
      <c r="I9" s="14" t="s">
        <v>20</v>
      </c>
      <c r="J9" s="14" t="s">
        <v>21</v>
      </c>
    </row>
    <row r="10" customFormat="false" ht="37.5" hidden="false" customHeight="true" outlineLevel="0" collapsed="false">
      <c r="A10" s="9" t="s">
        <v>22</v>
      </c>
      <c r="B10" s="9" t="s">
        <v>23</v>
      </c>
      <c r="C10" s="9" t="s">
        <v>24</v>
      </c>
      <c r="D10" s="15"/>
      <c r="E10" s="15"/>
      <c r="F10" s="15"/>
      <c r="G10" s="15"/>
      <c r="H10" s="9"/>
      <c r="I10" s="16"/>
      <c r="J10" s="16"/>
    </row>
    <row r="11" customFormat="false" ht="37.5" hidden="false" customHeight="true" outlineLevel="0" collapsed="false">
      <c r="A11" s="9" t="s">
        <v>25</v>
      </c>
      <c r="B11" s="9" t="s">
        <v>26</v>
      </c>
      <c r="C11" s="9" t="n">
        <v>8</v>
      </c>
      <c r="D11" s="15"/>
      <c r="E11" s="15"/>
      <c r="F11" s="15"/>
      <c r="G11" s="15"/>
      <c r="H11" s="9"/>
      <c r="I11" s="16"/>
      <c r="J11" s="16"/>
    </row>
    <row r="12" customFormat="false" ht="37.5" hidden="false" customHeight="true" outlineLevel="0" collapsed="false">
      <c r="A12" s="9" t="s">
        <v>27</v>
      </c>
      <c r="B12" s="9" t="s">
        <v>28</v>
      </c>
      <c r="C12" s="9" t="n">
        <v>8</v>
      </c>
      <c r="D12" s="15"/>
      <c r="E12" s="15"/>
      <c r="F12" s="15"/>
      <c r="G12" s="15"/>
      <c r="H12" s="9"/>
      <c r="I12" s="16"/>
      <c r="J12" s="16"/>
    </row>
    <row r="13" customFormat="false" ht="37.5" hidden="false" customHeight="true" outlineLevel="0" collapsed="false">
      <c r="A13" s="9" t="s">
        <v>29</v>
      </c>
      <c r="B13" s="9" t="s">
        <v>30</v>
      </c>
      <c r="C13" s="9" t="s">
        <v>31</v>
      </c>
      <c r="D13" s="15"/>
      <c r="E13" s="15"/>
      <c r="F13" s="15"/>
      <c r="G13" s="15"/>
      <c r="H13" s="9"/>
      <c r="I13" s="16"/>
      <c r="J13" s="16"/>
    </row>
    <row r="14" customFormat="false" ht="37.5" hidden="false" customHeight="true" outlineLevel="0" collapsed="false">
      <c r="A14" s="9" t="s">
        <v>32</v>
      </c>
      <c r="B14" s="9" t="s">
        <v>33</v>
      </c>
      <c r="C14" s="9" t="s">
        <v>31</v>
      </c>
      <c r="D14" s="15"/>
      <c r="E14" s="15"/>
      <c r="F14" s="15"/>
      <c r="G14" s="15"/>
      <c r="H14" s="9"/>
      <c r="I14" s="16"/>
      <c r="J14" s="16"/>
    </row>
    <row r="15" customFormat="false" ht="37.5" hidden="false" customHeight="true" outlineLevel="0" collapsed="false">
      <c r="A15" s="9" t="s">
        <v>34</v>
      </c>
      <c r="B15" s="9" t="s">
        <v>35</v>
      </c>
      <c r="C15" s="9" t="n">
        <v>8</v>
      </c>
      <c r="D15" s="15"/>
      <c r="E15" s="15"/>
      <c r="F15" s="15"/>
      <c r="G15" s="15"/>
      <c r="H15" s="9"/>
      <c r="I15" s="16"/>
      <c r="J15" s="16"/>
    </row>
    <row r="16" customFormat="false" ht="37.5" hidden="false" customHeight="true" outlineLevel="0" collapsed="false">
      <c r="A16" s="9" t="s">
        <v>36</v>
      </c>
      <c r="B16" s="9" t="s">
        <v>37</v>
      </c>
      <c r="C16" s="9" t="n">
        <v>4</v>
      </c>
      <c r="D16" s="15"/>
      <c r="E16" s="15"/>
      <c r="F16" s="15"/>
      <c r="G16" s="15"/>
      <c r="H16" s="9"/>
      <c r="I16" s="16"/>
      <c r="J16" s="16"/>
    </row>
    <row r="17" customFormat="false" ht="37.5" hidden="false" customHeight="true" outlineLevel="0" collapsed="false">
      <c r="A17" s="9" t="s">
        <v>38</v>
      </c>
      <c r="B17" s="9" t="s">
        <v>39</v>
      </c>
      <c r="C17" s="9" t="n">
        <v>8</v>
      </c>
      <c r="D17" s="15"/>
      <c r="E17" s="15"/>
      <c r="F17" s="15"/>
      <c r="G17" s="15"/>
      <c r="H17" s="9"/>
      <c r="I17" s="16"/>
      <c r="J17" s="16"/>
    </row>
    <row r="18" customFormat="false" ht="37.5" hidden="false" customHeight="true" outlineLevel="0" collapsed="false">
      <c r="A18" s="9" t="s">
        <v>40</v>
      </c>
      <c r="B18" s="9" t="s">
        <v>41</v>
      </c>
      <c r="C18" s="9" t="s">
        <v>42</v>
      </c>
      <c r="D18" s="15"/>
      <c r="E18" s="15"/>
      <c r="F18" s="15"/>
      <c r="G18" s="15"/>
      <c r="H18" s="9"/>
      <c r="I18" s="16"/>
      <c r="J18" s="16"/>
    </row>
    <row r="19" customFormat="false" ht="37.5" hidden="false" customHeight="true" outlineLevel="0" collapsed="false">
      <c r="A19" s="9" t="s">
        <v>43</v>
      </c>
      <c r="B19" s="9" t="s">
        <v>23</v>
      </c>
      <c r="C19" s="9" t="s">
        <v>44</v>
      </c>
      <c r="D19" s="15"/>
      <c r="E19" s="15"/>
      <c r="F19" s="15"/>
      <c r="G19" s="15"/>
      <c r="H19" s="9"/>
      <c r="I19" s="16"/>
      <c r="J19" s="16"/>
    </row>
    <row r="20" customFormat="false" ht="37.5" hidden="false" customHeight="true" outlineLevel="0" collapsed="false">
      <c r="A20" s="9" t="s">
        <v>45</v>
      </c>
      <c r="B20" s="9" t="s">
        <v>46</v>
      </c>
      <c r="C20" s="9" t="n">
        <v>4</v>
      </c>
      <c r="D20" s="15"/>
      <c r="E20" s="15"/>
      <c r="F20" s="15"/>
      <c r="G20" s="15"/>
      <c r="H20" s="9"/>
      <c r="I20" s="16"/>
      <c r="J20" s="16"/>
    </row>
    <row r="21" customFormat="false" ht="37.5" hidden="false" customHeight="true" outlineLevel="0" collapsed="false">
      <c r="A21" s="9" t="s">
        <v>47</v>
      </c>
      <c r="B21" s="9" t="s">
        <v>48</v>
      </c>
      <c r="C21" s="9" t="s">
        <v>31</v>
      </c>
      <c r="D21" s="15"/>
      <c r="E21" s="15"/>
      <c r="F21" s="15"/>
      <c r="G21" s="15"/>
      <c r="H21" s="9"/>
      <c r="I21" s="16"/>
      <c r="J21" s="16"/>
    </row>
    <row r="22" customFormat="false" ht="37.5" hidden="false" customHeight="true" outlineLevel="0" collapsed="false">
      <c r="A22" s="9" t="s">
        <v>49</v>
      </c>
      <c r="B22" s="9" t="s">
        <v>35</v>
      </c>
      <c r="C22" s="9" t="s">
        <v>50</v>
      </c>
      <c r="D22" s="15"/>
      <c r="E22" s="15"/>
      <c r="F22" s="15"/>
      <c r="G22" s="15"/>
      <c r="H22" s="9"/>
      <c r="I22" s="16"/>
      <c r="J22" s="16"/>
    </row>
    <row r="23" customFormat="false" ht="37.5" hidden="false" customHeight="true" outlineLevel="0" collapsed="false">
      <c r="A23" s="9" t="s">
        <v>51</v>
      </c>
      <c r="B23" s="9" t="s">
        <v>52</v>
      </c>
      <c r="C23" s="9" t="n">
        <v>8</v>
      </c>
      <c r="D23" s="15"/>
      <c r="E23" s="15"/>
      <c r="F23" s="15"/>
      <c r="G23" s="15"/>
      <c r="H23" s="9"/>
      <c r="I23" s="16"/>
      <c r="J23" s="16"/>
    </row>
    <row r="24" customFormat="false" ht="37.5" hidden="false" customHeight="true" outlineLevel="0" collapsed="false">
      <c r="A24" s="9" t="s">
        <v>53</v>
      </c>
      <c r="B24" s="9" t="s">
        <v>54</v>
      </c>
      <c r="C24" s="9" t="n">
        <v>8</v>
      </c>
      <c r="D24" s="15"/>
      <c r="E24" s="15"/>
      <c r="F24" s="15"/>
      <c r="G24" s="15"/>
      <c r="H24" s="9"/>
      <c r="I24" s="16"/>
      <c r="J24" s="16"/>
    </row>
    <row r="25" customFormat="false" ht="37.5" hidden="false" customHeight="true" outlineLevel="0" collapsed="false">
      <c r="A25" s="9" t="s">
        <v>55</v>
      </c>
      <c r="B25" s="9" t="s">
        <v>56</v>
      </c>
      <c r="C25" s="9" t="s">
        <v>50</v>
      </c>
      <c r="D25" s="15"/>
      <c r="E25" s="15"/>
      <c r="F25" s="15"/>
      <c r="G25" s="15"/>
      <c r="H25" s="9"/>
      <c r="I25" s="16"/>
      <c r="J25" s="16"/>
    </row>
    <row r="26" customFormat="false" ht="37.5" hidden="false" customHeight="true" outlineLevel="0" collapsed="false">
      <c r="A26" s="9" t="s">
        <v>57</v>
      </c>
      <c r="B26" s="9" t="s">
        <v>33</v>
      </c>
      <c r="C26" s="9" t="s">
        <v>50</v>
      </c>
      <c r="D26" s="15"/>
      <c r="E26" s="15"/>
      <c r="F26" s="15"/>
      <c r="G26" s="15"/>
      <c r="H26" s="9"/>
      <c r="I26" s="16"/>
      <c r="J26" s="16"/>
    </row>
    <row r="27" customFormat="false" ht="37.5" hidden="false" customHeight="true" outlineLevel="0" collapsed="false">
      <c r="A27" s="9" t="s">
        <v>58</v>
      </c>
      <c r="B27" s="9" t="s">
        <v>59</v>
      </c>
      <c r="C27" s="9" t="n">
        <v>8</v>
      </c>
      <c r="D27" s="15"/>
      <c r="E27" s="15"/>
      <c r="F27" s="15"/>
      <c r="G27" s="15"/>
      <c r="H27" s="9"/>
      <c r="I27" s="16"/>
      <c r="J27" s="16"/>
    </row>
    <row r="28" customFormat="false" ht="37.5" hidden="false" customHeight="true" outlineLevel="0" collapsed="false">
      <c r="A28" s="9" t="s">
        <v>60</v>
      </c>
      <c r="B28" s="9" t="s">
        <v>61</v>
      </c>
      <c r="C28" s="9" t="n">
        <v>8</v>
      </c>
      <c r="D28" s="15"/>
      <c r="E28" s="15"/>
      <c r="F28" s="15"/>
      <c r="G28" s="15"/>
      <c r="H28" s="9"/>
      <c r="I28" s="16"/>
      <c r="J28" s="16"/>
    </row>
    <row r="29" customFormat="false" ht="37.5" hidden="false" customHeight="true" outlineLevel="0" collapsed="false">
      <c r="A29" s="9" t="s">
        <v>62</v>
      </c>
      <c r="B29" s="9" t="s">
        <v>28</v>
      </c>
      <c r="C29" s="9" t="n">
        <v>8</v>
      </c>
      <c r="D29" s="15"/>
      <c r="E29" s="15"/>
      <c r="F29" s="15"/>
      <c r="G29" s="15"/>
      <c r="H29" s="9"/>
      <c r="I29" s="16"/>
      <c r="J29" s="16"/>
    </row>
    <row r="30" customFormat="false" ht="37.5" hidden="false" customHeight="true" outlineLevel="0" collapsed="false">
      <c r="A30" s="9" t="s">
        <v>63</v>
      </c>
      <c r="B30" s="9" t="s">
        <v>64</v>
      </c>
      <c r="C30" s="9" t="n">
        <v>8</v>
      </c>
      <c r="D30" s="15"/>
      <c r="E30" s="15"/>
      <c r="F30" s="15"/>
      <c r="G30" s="15"/>
      <c r="H30" s="9"/>
      <c r="I30" s="16"/>
      <c r="J30" s="16"/>
    </row>
    <row r="31" customFormat="false" ht="37.5" hidden="false" customHeight="true" outlineLevel="0" collapsed="false">
      <c r="A31" s="9" t="s">
        <v>65</v>
      </c>
      <c r="B31" s="9" t="s">
        <v>66</v>
      </c>
      <c r="C31" s="9" t="s">
        <v>67</v>
      </c>
      <c r="D31" s="15"/>
      <c r="E31" s="15"/>
      <c r="F31" s="15"/>
      <c r="G31" s="15"/>
      <c r="H31" s="9"/>
      <c r="I31" s="16"/>
      <c r="J31" s="16"/>
    </row>
    <row r="32" customFormat="false" ht="37.5" hidden="false" customHeight="true" outlineLevel="0" collapsed="false">
      <c r="A32" s="9" t="s">
        <v>68</v>
      </c>
      <c r="B32" s="9" t="s">
        <v>66</v>
      </c>
      <c r="C32" s="9" t="s">
        <v>69</v>
      </c>
      <c r="D32" s="15"/>
      <c r="E32" s="15"/>
      <c r="F32" s="15"/>
      <c r="G32" s="15"/>
      <c r="H32" s="9"/>
      <c r="I32" s="16"/>
      <c r="J32" s="16"/>
    </row>
    <row r="33" customFormat="false" ht="37.5" hidden="false" customHeight="true" outlineLevel="0" collapsed="false">
      <c r="A33" s="9" t="s">
        <v>70</v>
      </c>
      <c r="B33" s="9" t="s">
        <v>28</v>
      </c>
      <c r="C33" s="9" t="n">
        <v>8</v>
      </c>
      <c r="D33" s="15"/>
      <c r="E33" s="15"/>
      <c r="F33" s="15"/>
      <c r="G33" s="15"/>
      <c r="H33" s="9"/>
      <c r="I33" s="16"/>
      <c r="J33" s="16"/>
    </row>
    <row r="34" customFormat="false" ht="37.5" hidden="false" customHeight="true" outlineLevel="0" collapsed="false">
      <c r="A34" s="9" t="s">
        <v>71</v>
      </c>
      <c r="B34" s="9" t="s">
        <v>41</v>
      </c>
      <c r="C34" s="9" t="n">
        <v>8</v>
      </c>
      <c r="D34" s="15"/>
      <c r="E34" s="15"/>
      <c r="F34" s="15"/>
      <c r="G34" s="15"/>
      <c r="H34" s="9"/>
      <c r="I34" s="16"/>
      <c r="J34" s="16"/>
    </row>
    <row r="35" customFormat="false" ht="37.5" hidden="false" customHeight="true" outlineLevel="0" collapsed="false">
      <c r="A35" s="9" t="s">
        <v>72</v>
      </c>
      <c r="B35" s="9" t="s">
        <v>73</v>
      </c>
      <c r="C35" s="9" t="n">
        <v>8</v>
      </c>
      <c r="D35" s="15"/>
      <c r="E35" s="15"/>
      <c r="F35" s="15"/>
      <c r="G35" s="15"/>
      <c r="H35" s="9"/>
      <c r="I35" s="16"/>
      <c r="J35" s="16"/>
    </row>
    <row r="36" customFormat="false" ht="45.75" hidden="false" customHeight="true" outlineLevel="0" collapsed="false">
      <c r="A36" s="9" t="s">
        <v>74</v>
      </c>
      <c r="B36" s="9" t="s">
        <v>73</v>
      </c>
      <c r="C36" s="9" t="n">
        <v>8</v>
      </c>
      <c r="D36" s="15"/>
      <c r="E36" s="15"/>
      <c r="F36" s="15"/>
      <c r="G36" s="15"/>
      <c r="H36" s="9"/>
      <c r="I36" s="16"/>
      <c r="J36" s="16"/>
    </row>
    <row r="37" customFormat="false" ht="37.5" hidden="false" customHeight="true" outlineLevel="0" collapsed="false">
      <c r="A37" s="9" t="s">
        <v>75</v>
      </c>
      <c r="B37" s="9" t="s">
        <v>76</v>
      </c>
      <c r="C37" s="9" t="n">
        <v>8</v>
      </c>
      <c r="D37" s="15"/>
      <c r="E37" s="15"/>
      <c r="F37" s="15"/>
      <c r="G37" s="15"/>
      <c r="H37" s="9"/>
      <c r="I37" s="16"/>
      <c r="J37" s="16"/>
    </row>
    <row r="38" customFormat="false" ht="37.5" hidden="false" customHeight="true" outlineLevel="0" collapsed="false">
      <c r="A38" s="9" t="s">
        <v>77</v>
      </c>
      <c r="B38" s="9" t="s">
        <v>78</v>
      </c>
      <c r="C38" s="9" t="n">
        <v>8</v>
      </c>
      <c r="D38" s="15"/>
      <c r="E38" s="15"/>
      <c r="F38" s="15"/>
      <c r="G38" s="15"/>
      <c r="H38" s="9"/>
      <c r="I38" s="16"/>
      <c r="J38" s="16"/>
    </row>
    <row r="39" customFormat="false" ht="37.5" hidden="false" customHeight="true" outlineLevel="0" collapsed="false">
      <c r="A39" s="9" t="s">
        <v>79</v>
      </c>
      <c r="B39" s="9" t="s">
        <v>80</v>
      </c>
      <c r="C39" s="9" t="n">
        <v>8</v>
      </c>
      <c r="D39" s="15"/>
      <c r="E39" s="15"/>
      <c r="F39" s="15"/>
      <c r="G39" s="15"/>
      <c r="H39" s="9"/>
      <c r="I39" s="16"/>
      <c r="J39" s="16"/>
    </row>
    <row r="40" customFormat="false" ht="37.5" hidden="false" customHeight="true" outlineLevel="0" collapsed="false">
      <c r="A40" s="9" t="s">
        <v>81</v>
      </c>
      <c r="B40" s="9" t="s">
        <v>54</v>
      </c>
      <c r="C40" s="9" t="n">
        <v>8</v>
      </c>
      <c r="D40" s="15"/>
      <c r="E40" s="15"/>
      <c r="F40" s="15"/>
      <c r="G40" s="15"/>
      <c r="H40" s="9"/>
      <c r="I40" s="16"/>
      <c r="J40" s="16"/>
    </row>
    <row r="41" customFormat="false" ht="37.5" hidden="false" customHeight="true" outlineLevel="0" collapsed="false">
      <c r="A41" s="9" t="s">
        <v>82</v>
      </c>
      <c r="B41" s="9" t="s">
        <v>28</v>
      </c>
      <c r="C41" s="9" t="s">
        <v>50</v>
      </c>
      <c r="D41" s="15"/>
      <c r="E41" s="15"/>
      <c r="F41" s="15"/>
      <c r="G41" s="15"/>
      <c r="H41" s="9"/>
      <c r="I41" s="16"/>
      <c r="J41" s="16"/>
    </row>
    <row r="43" customFormat="false" ht="37.5" hidden="false" customHeight="true" outlineLevel="0" collapsed="false">
      <c r="A43" s="17" t="s">
        <v>83</v>
      </c>
      <c r="B43" s="13" t="s">
        <v>14</v>
      </c>
      <c r="C43" s="17" t="s">
        <v>84</v>
      </c>
      <c r="D43" s="14" t="s">
        <v>16</v>
      </c>
      <c r="E43" s="14" t="s">
        <v>17</v>
      </c>
      <c r="F43" s="14" t="s">
        <v>18</v>
      </c>
      <c r="G43" s="14" t="s">
        <v>14</v>
      </c>
      <c r="H43" s="14" t="s">
        <v>19</v>
      </c>
      <c r="I43" s="14" t="s">
        <v>20</v>
      </c>
      <c r="J43" s="14" t="s">
        <v>21</v>
      </c>
    </row>
    <row r="44" customFormat="false" ht="37.5" hidden="false" customHeight="true" outlineLevel="0" collapsed="false">
      <c r="A44" s="18" t="s">
        <v>85</v>
      </c>
      <c r="B44" s="9" t="s">
        <v>86</v>
      </c>
      <c r="C44" s="18" t="s">
        <v>87</v>
      </c>
      <c r="D44" s="10"/>
      <c r="E44" s="10"/>
      <c r="F44" s="15"/>
      <c r="G44" s="15"/>
      <c r="H44" s="18"/>
      <c r="I44" s="16"/>
      <c r="J44" s="19"/>
    </row>
    <row r="45" customFormat="false" ht="37.5" hidden="false" customHeight="true" outlineLevel="0" collapsed="false">
      <c r="A45" s="18" t="s">
        <v>25</v>
      </c>
      <c r="B45" s="9" t="s">
        <v>88</v>
      </c>
      <c r="C45" s="18" t="s">
        <v>87</v>
      </c>
      <c r="D45" s="10"/>
      <c r="E45" s="10"/>
      <c r="F45" s="15"/>
      <c r="G45" s="15"/>
      <c r="H45" s="18"/>
      <c r="I45" s="16"/>
      <c r="J45" s="19"/>
    </row>
    <row r="46" customFormat="false" ht="37.5" hidden="false" customHeight="true" outlineLevel="0" collapsed="false">
      <c r="A46" s="18" t="s">
        <v>27</v>
      </c>
      <c r="B46" s="9" t="s">
        <v>89</v>
      </c>
      <c r="C46" s="18" t="s">
        <v>90</v>
      </c>
      <c r="D46" s="10"/>
      <c r="E46" s="10"/>
      <c r="F46" s="15"/>
      <c r="G46" s="15"/>
      <c r="H46" s="18"/>
      <c r="I46" s="16"/>
      <c r="J46" s="19"/>
    </row>
    <row r="47" customFormat="false" ht="37.5" hidden="false" customHeight="true" outlineLevel="0" collapsed="false">
      <c r="A47" s="18" t="s">
        <v>29</v>
      </c>
      <c r="B47" s="9" t="s">
        <v>91</v>
      </c>
      <c r="C47" s="18" t="s">
        <v>87</v>
      </c>
      <c r="D47" s="10"/>
      <c r="E47" s="10"/>
      <c r="F47" s="15"/>
      <c r="G47" s="15"/>
      <c r="H47" s="18"/>
      <c r="I47" s="16"/>
      <c r="J47" s="19"/>
    </row>
    <row r="48" customFormat="false" ht="37.5" hidden="false" customHeight="true" outlineLevel="0" collapsed="false">
      <c r="A48" s="18" t="s">
        <v>92</v>
      </c>
      <c r="B48" s="9" t="s">
        <v>93</v>
      </c>
      <c r="C48" s="18" t="s">
        <v>87</v>
      </c>
      <c r="D48" s="10"/>
      <c r="E48" s="10"/>
      <c r="F48" s="15"/>
      <c r="G48" s="15"/>
      <c r="H48" s="18"/>
      <c r="I48" s="16"/>
      <c r="J48" s="19"/>
    </row>
    <row r="49" customFormat="false" ht="37.5" hidden="false" customHeight="true" outlineLevel="0" collapsed="false">
      <c r="A49" s="18" t="s">
        <v>34</v>
      </c>
      <c r="B49" s="9" t="s">
        <v>94</v>
      </c>
      <c r="C49" s="18" t="s">
        <v>95</v>
      </c>
      <c r="D49" s="10"/>
      <c r="E49" s="10"/>
      <c r="F49" s="15"/>
      <c r="G49" s="15"/>
      <c r="H49" s="18"/>
      <c r="I49" s="16"/>
      <c r="J49" s="19"/>
    </row>
    <row r="50" customFormat="false" ht="37.5" hidden="false" customHeight="true" outlineLevel="0" collapsed="false">
      <c r="A50" s="18" t="s">
        <v>38</v>
      </c>
      <c r="B50" s="9" t="s">
        <v>96</v>
      </c>
      <c r="C50" s="18" t="s">
        <v>87</v>
      </c>
      <c r="D50" s="10"/>
      <c r="E50" s="10"/>
      <c r="F50" s="15"/>
      <c r="G50" s="15"/>
      <c r="H50" s="18"/>
      <c r="I50" s="16"/>
      <c r="J50" s="19"/>
    </row>
    <row r="51" customFormat="false" ht="37.5" hidden="false" customHeight="true" outlineLevel="0" collapsed="false">
      <c r="A51" s="18" t="s">
        <v>43</v>
      </c>
      <c r="B51" s="9" t="s">
        <v>97</v>
      </c>
      <c r="C51" s="18" t="s">
        <v>87</v>
      </c>
      <c r="D51" s="10"/>
      <c r="E51" s="10"/>
      <c r="F51" s="15"/>
      <c r="G51" s="15"/>
      <c r="H51" s="18"/>
      <c r="I51" s="16"/>
      <c r="J51" s="19"/>
    </row>
    <row r="52" customFormat="false" ht="37.5" hidden="false" customHeight="true" outlineLevel="0" collapsed="false">
      <c r="A52" s="18" t="s">
        <v>51</v>
      </c>
      <c r="B52" s="9" t="s">
        <v>98</v>
      </c>
      <c r="C52" s="18" t="s">
        <v>87</v>
      </c>
      <c r="D52" s="10"/>
      <c r="E52" s="10"/>
      <c r="F52" s="15"/>
      <c r="G52" s="15"/>
      <c r="H52" s="18"/>
      <c r="I52" s="16"/>
      <c r="J52" s="19"/>
    </row>
    <row r="53" customFormat="false" ht="37.5" hidden="false" customHeight="true" outlineLevel="0" collapsed="false">
      <c r="A53" s="18" t="s">
        <v>53</v>
      </c>
      <c r="B53" s="9" t="s">
        <v>99</v>
      </c>
      <c r="C53" s="18" t="s">
        <v>87</v>
      </c>
      <c r="D53" s="10"/>
      <c r="E53" s="10"/>
      <c r="F53" s="15"/>
      <c r="G53" s="15"/>
      <c r="H53" s="18"/>
      <c r="I53" s="16"/>
      <c r="J53" s="19"/>
    </row>
    <row r="54" customFormat="false" ht="37.5" hidden="false" customHeight="true" outlineLevel="0" collapsed="false">
      <c r="A54" s="18" t="s">
        <v>62</v>
      </c>
      <c r="B54" s="9" t="s">
        <v>89</v>
      </c>
      <c r="C54" s="18" t="s">
        <v>87</v>
      </c>
      <c r="D54" s="10"/>
      <c r="E54" s="10"/>
      <c r="F54" s="15"/>
      <c r="G54" s="15"/>
      <c r="H54" s="18"/>
      <c r="I54" s="16"/>
      <c r="J54" s="19"/>
    </row>
    <row r="55" customFormat="false" ht="48" hidden="false" customHeight="true" outlineLevel="0" collapsed="false">
      <c r="A55" s="18" t="s">
        <v>68</v>
      </c>
      <c r="B55" s="9" t="s">
        <v>100</v>
      </c>
      <c r="C55" s="9" t="s">
        <v>101</v>
      </c>
      <c r="D55" s="10"/>
      <c r="E55" s="10"/>
      <c r="F55" s="15"/>
      <c r="G55" s="15"/>
      <c r="H55" s="18"/>
      <c r="I55" s="16"/>
      <c r="J55" s="19"/>
    </row>
    <row r="56" customFormat="false" ht="40.5" hidden="false" customHeight="true" outlineLevel="0" collapsed="false">
      <c r="A56" s="18" t="s">
        <v>70</v>
      </c>
      <c r="B56" s="9" t="s">
        <v>89</v>
      </c>
      <c r="C56" s="9" t="s">
        <v>95</v>
      </c>
      <c r="D56" s="10"/>
      <c r="E56" s="10"/>
      <c r="F56" s="15"/>
      <c r="G56" s="15"/>
      <c r="H56" s="18"/>
      <c r="I56" s="16"/>
      <c r="J56" s="19"/>
    </row>
    <row r="57" customFormat="false" ht="38.25" hidden="false" customHeight="true" outlineLevel="0" collapsed="false">
      <c r="A57" s="20" t="s">
        <v>71</v>
      </c>
      <c r="B57" s="21" t="s">
        <v>102</v>
      </c>
      <c r="C57" s="21" t="s">
        <v>103</v>
      </c>
      <c r="D57" s="22"/>
      <c r="E57" s="22"/>
      <c r="F57" s="15"/>
      <c r="G57" s="23"/>
      <c r="H57" s="20"/>
      <c r="I57" s="24"/>
      <c r="J57" s="25"/>
    </row>
    <row r="58" customFormat="false" ht="37.5" hidden="false" customHeight="true" outlineLevel="0" collapsed="false">
      <c r="A58" s="18" t="s">
        <v>104</v>
      </c>
      <c r="B58" s="9" t="s">
        <v>105</v>
      </c>
      <c r="C58" s="18" t="s">
        <v>87</v>
      </c>
      <c r="D58" s="10"/>
      <c r="E58" s="10"/>
      <c r="F58" s="15"/>
      <c r="G58" s="15"/>
      <c r="H58" s="18"/>
      <c r="I58" s="16"/>
      <c r="J58" s="19"/>
    </row>
    <row r="59" customFormat="false" ht="37.5" hidden="false" customHeight="true" outlineLevel="0" collapsed="false">
      <c r="A59" s="18" t="s">
        <v>106</v>
      </c>
      <c r="B59" s="9" t="s">
        <v>107</v>
      </c>
      <c r="C59" s="18" t="s">
        <v>87</v>
      </c>
      <c r="D59" s="10"/>
      <c r="E59" s="10"/>
      <c r="F59" s="15"/>
      <c r="G59" s="15"/>
      <c r="H59" s="18"/>
      <c r="I59" s="16"/>
      <c r="J59" s="19"/>
    </row>
    <row r="60" customFormat="false" ht="30.75" hidden="false" customHeight="true" outlineLevel="0" collapsed="false">
      <c r="A60" s="18" t="s">
        <v>108</v>
      </c>
      <c r="B60" s="9" t="s">
        <v>89</v>
      </c>
      <c r="C60" s="18" t="s">
        <v>90</v>
      </c>
      <c r="D60" s="10"/>
      <c r="E60" s="10"/>
      <c r="F60" s="15"/>
      <c r="G60" s="15"/>
      <c r="H60" s="18"/>
      <c r="I60" s="16"/>
      <c r="J60" s="19"/>
    </row>
    <row r="61" customFormat="false" ht="40.5" hidden="false" customHeight="true" outlineLevel="0" collapsed="false">
      <c r="A61" s="18" t="s">
        <v>65</v>
      </c>
      <c r="B61" s="9" t="s">
        <v>100</v>
      </c>
      <c r="C61" s="9" t="s">
        <v>109</v>
      </c>
      <c r="D61" s="10"/>
      <c r="E61" s="10"/>
      <c r="F61" s="15"/>
      <c r="G61" s="15"/>
      <c r="H61" s="18"/>
      <c r="I61" s="16"/>
      <c r="J61" s="19"/>
    </row>
    <row r="62" customFormat="false" ht="41.25" hidden="false" customHeight="true" outlineLevel="0" collapsed="false">
      <c r="A62" s="18" t="s">
        <v>40</v>
      </c>
      <c r="B62" s="9" t="s">
        <v>102</v>
      </c>
      <c r="C62" s="9" t="s">
        <v>109</v>
      </c>
      <c r="D62" s="10"/>
      <c r="E62" s="10"/>
      <c r="F62" s="15"/>
      <c r="G62" s="15"/>
      <c r="H62" s="18"/>
      <c r="I62" s="16"/>
      <c r="J62" s="19"/>
    </row>
    <row r="64" customFormat="false" ht="37.5" hidden="false" customHeight="true" outlineLevel="0" collapsed="false">
      <c r="A64" s="17" t="s">
        <v>83</v>
      </c>
      <c r="B64" s="13" t="s">
        <v>15</v>
      </c>
      <c r="C64" s="17" t="s">
        <v>110</v>
      </c>
      <c r="D64" s="14" t="s">
        <v>16</v>
      </c>
      <c r="E64" s="14" t="s">
        <v>17</v>
      </c>
      <c r="F64" s="14" t="s">
        <v>18</v>
      </c>
      <c r="G64" s="14"/>
      <c r="H64" s="14" t="s">
        <v>19</v>
      </c>
      <c r="I64" s="14" t="s">
        <v>20</v>
      </c>
      <c r="J64" s="14" t="s">
        <v>21</v>
      </c>
    </row>
    <row r="65" customFormat="false" ht="37.5" hidden="false" customHeight="true" outlineLevel="0" collapsed="false">
      <c r="A65" s="18" t="s">
        <v>111</v>
      </c>
      <c r="B65" s="9" t="n">
        <v>2</v>
      </c>
      <c r="C65" s="18" t="n">
        <v>24</v>
      </c>
      <c r="D65" s="10"/>
      <c r="E65" s="10"/>
      <c r="F65" s="15"/>
      <c r="G65" s="16"/>
      <c r="H65" s="18"/>
      <c r="I65" s="16"/>
      <c r="J65" s="19"/>
    </row>
    <row r="66" customFormat="false" ht="37.5" hidden="false" customHeight="true" outlineLevel="0" collapsed="false">
      <c r="A66" s="18" t="s">
        <v>112</v>
      </c>
      <c r="B66" s="9" t="n">
        <v>2</v>
      </c>
      <c r="C66" s="18" t="n">
        <v>24</v>
      </c>
      <c r="D66" s="10"/>
      <c r="E66" s="10"/>
      <c r="F66" s="15"/>
      <c r="G66" s="16"/>
      <c r="H66" s="18"/>
      <c r="I66" s="16"/>
      <c r="J66" s="19"/>
    </row>
    <row r="67" customFormat="false" ht="37.5" hidden="false" customHeight="true" outlineLevel="0" collapsed="false">
      <c r="A67" s="9" t="s">
        <v>113</v>
      </c>
      <c r="B67" s="9" t="n">
        <v>2</v>
      </c>
      <c r="C67" s="18" t="s">
        <v>114</v>
      </c>
      <c r="D67" s="10"/>
      <c r="E67" s="10"/>
      <c r="F67" s="15"/>
      <c r="G67" s="16"/>
      <c r="H67" s="9"/>
      <c r="I67" s="16"/>
      <c r="J67" s="19"/>
    </row>
    <row r="69" customFormat="false" ht="51.75" hidden="false" customHeight="true" outlineLevel="0" collapsed="false">
      <c r="A69" s="13" t="s">
        <v>115</v>
      </c>
      <c r="B69" s="13" t="s">
        <v>14</v>
      </c>
      <c r="C69" s="17" t="s">
        <v>15</v>
      </c>
      <c r="D69" s="14" t="s">
        <v>16</v>
      </c>
      <c r="E69" s="14" t="s">
        <v>17</v>
      </c>
      <c r="F69" s="14" t="s">
        <v>18</v>
      </c>
      <c r="G69" s="14" t="s">
        <v>14</v>
      </c>
      <c r="H69" s="14" t="s">
        <v>19</v>
      </c>
      <c r="I69" s="14" t="s">
        <v>20</v>
      </c>
      <c r="J69" s="14" t="s">
        <v>21</v>
      </c>
    </row>
    <row r="70" customFormat="false" ht="37.5" hidden="false" customHeight="true" outlineLevel="0" collapsed="false">
      <c r="A70" s="26"/>
      <c r="B70" s="19"/>
      <c r="C70" s="26"/>
      <c r="D70" s="10"/>
      <c r="E70" s="10"/>
      <c r="F70" s="15"/>
      <c r="G70" s="15"/>
      <c r="H70" s="16"/>
      <c r="I70" s="16"/>
      <c r="J70" s="19"/>
    </row>
    <row r="72" customFormat="false" ht="37.5" hidden="false" customHeight="true" outlineLevel="0" collapsed="false">
      <c r="A72" s="2" t="str">
        <f aca="false">calcolo!B66</f>
        <v>CFU PROVVISORI</v>
      </c>
      <c r="B72" s="27" t="n">
        <f aca="false">calcolo!C66</f>
        <v>0</v>
      </c>
      <c r="C72" s="27" t="str">
        <f aca="false">calcolo!D66</f>
        <v/>
      </c>
      <c r="D72" s="27" t="str">
        <f aca="false">calcolo!E66</f>
        <v/>
      </c>
      <c r="E72" s="27"/>
      <c r="F72" s="28" t="str">
        <f aca="false">calcolo!G66</f>
        <v>CFU DEFINITIVI</v>
      </c>
      <c r="G72" s="28"/>
      <c r="H72" s="27" t="str">
        <f aca="false">IF(calcolo!H66=0,"",calcolo!H66)</f>
        <v/>
      </c>
      <c r="I72" s="27" t="str">
        <f aca="false">calcolo!I66</f>
        <v/>
      </c>
      <c r="J72" s="27" t="str">
        <f aca="false">calcolo!J66</f>
        <v/>
      </c>
      <c r="K72" s="2" t="str">
        <f aca="false">calcolo!I66</f>
        <v/>
      </c>
      <c r="L72" s="28"/>
    </row>
    <row r="73" customFormat="false" ht="37.5" hidden="false" customHeight="true" outlineLevel="0" collapsed="false">
      <c r="A73" s="2" t="s">
        <v>116</v>
      </c>
      <c r="B73" s="27" t="str">
        <f aca="false">calcolo!C67</f>
        <v>I</v>
      </c>
      <c r="C73" s="27" t="str">
        <f aca="false">calcolo!D67</f>
        <v/>
      </c>
      <c r="D73" s="27" t="str">
        <f aca="false">calcolo!E67</f>
        <v/>
      </c>
      <c r="E73" s="27"/>
      <c r="F73" s="2" t="s">
        <v>117</v>
      </c>
      <c r="H73" s="27" t="str">
        <f aca="false">IF(H72="","",calcolo!H67)</f>
        <v/>
      </c>
      <c r="I73" s="27" t="str">
        <f aca="false">calcolo!I67</f>
        <v/>
      </c>
      <c r="J73" s="27" t="str">
        <f aca="false">calcolo!J67</f>
        <v/>
      </c>
      <c r="K73" s="2" t="str">
        <f aca="false">calcolo!I67</f>
        <v/>
      </c>
      <c r="L73" s="2"/>
    </row>
  </sheetData>
  <sheetProtection sheet="true" password="cd27" objects="true" scenarios="true"/>
  <mergeCells count="2">
    <mergeCell ref="D8:G8"/>
    <mergeCell ref="H8:J8"/>
  </mergeCells>
  <dataValidations count="12">
    <dataValidation allowBlank="true" operator="between" showDropDown="false" showErrorMessage="true" showInputMessage="true" sqref="F10:F41 I10:I41" type="list">
      <formula1>"parziale,totale"</formula1>
      <formula2>0</formula2>
    </dataValidation>
    <dataValidation allowBlank="true" operator="between" showDropDown="false" showErrorMessage="true" showInputMessage="true" sqref="I44:I45 I47:I48 I50:I55 I57:I59 I61:I62" type="whole">
      <formula1>0</formula1>
      <formula2>1</formula2>
    </dataValidation>
    <dataValidation allowBlank="true" operator="between" showDropDown="false" showErrorMessage="true" showInputMessage="true" sqref="I49 I56 I65:I67" type="whole">
      <formula1>0</formula1>
      <formula2>2</formula2>
    </dataValidation>
    <dataValidation allowBlank="true" operator="between" showDropDown="false" showErrorMessage="true" showInputMessage="true" sqref="I70" type="whole">
      <formula1>0</formula1>
      <formula2>8</formula2>
    </dataValidation>
    <dataValidation allowBlank="true" operator="between" showDropDown="false" showErrorMessage="true" showInputMessage="true" sqref="I46 I60" type="whole">
      <formula1>0</formula1>
      <formula2>3</formula2>
    </dataValidation>
    <dataValidation allowBlank="true" operator="between" showDropDown="false" showErrorMessage="true" showInputMessage="true" sqref="F2:F3" type="list">
      <formula1>"sì,no"</formula1>
      <formula2>0</formula2>
    </dataValidation>
    <dataValidation allowBlank="true" operator="between" showDropDown="false" showErrorMessage="true" showInputMessage="true" sqref="G2:G6 G10:G41 G65:G67 G70" type="none">
      <formula1>0</formula1>
      <formula2>0</formula2>
    </dataValidation>
    <dataValidation allowBlank="true" operator="between" showDropDown="false" showErrorMessage="true" showInputMessage="true" sqref="B2:B4 D2:D4" type="list">
      <formula1>"sì,no"</formula1>
      <formula2>0</formula2>
    </dataValidation>
    <dataValidation allowBlank="true" operator="between" showDropDown="false" showErrorMessage="true" showInputMessage="true" sqref="F44:F45 F47:F48 F50:F55 F57:F59 F61:F62" type="list">
      <formula1>"0,1"</formula1>
      <formula2>0</formula2>
    </dataValidation>
    <dataValidation allowBlank="true" operator="between" showDropDown="false" showErrorMessage="true" showInputMessage="true" sqref="F46 F60" type="list">
      <formula1>"0,3"</formula1>
      <formula2>0</formula2>
    </dataValidation>
    <dataValidation allowBlank="true" operator="between" showDropDown="false" showErrorMessage="true" showInputMessage="true" sqref="F49 F56 F65:F67" type="list">
      <formula1>"0,2"</formula1>
      <formula2>0</formula2>
    </dataValidation>
    <dataValidation allowBlank="true" operator="between" showDropDown="false" showErrorMessage="true" showInputMessage="true" sqref="F70" type="list">
      <formula1>"0,1,2,3,4,5,6,7,8"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M16" activeCellId="0" sqref="M16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26.85"/>
    <col collapsed="false" customWidth="true" hidden="false" outlineLevel="0" max="2" min="2" style="29" width="9.71"/>
    <col collapsed="false" customWidth="true" hidden="false" outlineLevel="0" max="7" min="7" style="0" width="16.29"/>
  </cols>
  <sheetData>
    <row r="1" customFormat="false" ht="15" hidden="false" customHeight="false" outlineLevel="0" collapsed="false">
      <c r="A1" s="30"/>
      <c r="B1" s="31"/>
      <c r="C1" s="30"/>
      <c r="D1" s="30"/>
      <c r="E1" s="30"/>
      <c r="F1" s="30"/>
      <c r="G1" s="30"/>
      <c r="H1" s="30"/>
      <c r="I1" s="30"/>
      <c r="J1" s="30"/>
    </row>
    <row r="2" customFormat="false" ht="15" hidden="false" customHeight="false" outlineLevel="0" collapsed="false">
      <c r="A2" s="32" t="s">
        <v>13</v>
      </c>
      <c r="B2" s="33" t="s">
        <v>15</v>
      </c>
      <c r="C2" s="34" t="s">
        <v>118</v>
      </c>
      <c r="D2" s="34" t="s">
        <v>119</v>
      </c>
      <c r="E2" s="34" t="s">
        <v>120</v>
      </c>
      <c r="F2" s="34"/>
      <c r="G2" s="34" t="s">
        <v>121</v>
      </c>
      <c r="H2" s="34" t="s">
        <v>118</v>
      </c>
      <c r="I2" s="34" t="s">
        <v>119</v>
      </c>
      <c r="J2" s="34" t="s">
        <v>120</v>
      </c>
    </row>
    <row r="3" customFormat="false" ht="15" hidden="false" customHeight="false" outlineLevel="0" collapsed="false">
      <c r="A3" s="35" t="s">
        <v>22</v>
      </c>
      <c r="B3" s="36" t="s">
        <v>24</v>
      </c>
      <c r="C3" s="30" t="n">
        <f aca="false">IF(tabella!$F10="totale",6,IF(tabella!$F10="parziale",3,0))</f>
        <v>0</v>
      </c>
      <c r="D3" s="30" t="n">
        <f aca="false">IF(tabella!$F10="totale",6,IF(tabella!$F10="parziale",3,0))</f>
        <v>0</v>
      </c>
      <c r="E3" s="30" t="n">
        <f aca="false">IF(tabella!$F10="totale",8,IF(tabella!$F10="parziale",4,0))</f>
        <v>0</v>
      </c>
      <c r="F3" s="30"/>
      <c r="G3" s="30" t="str">
        <f aca="false">IF(tabella!H10=0,"",tabella!H10)</f>
        <v/>
      </c>
      <c r="H3" s="30" t="str">
        <f aca="false">IF(tabella!$I10="totale",6,IF(tabella!$I10="parziale",3,""))</f>
        <v/>
      </c>
      <c r="I3" s="30" t="str">
        <f aca="false">IF(tabella!$I10="totale",6,IF(tabella!$I10="parziale",3,""))</f>
        <v/>
      </c>
      <c r="J3" s="30" t="str">
        <f aca="false">IF(tabella!$I10="totale",8,IF(tabella!$I10="parziale",4,""))</f>
        <v/>
      </c>
    </row>
    <row r="4" customFormat="false" ht="15" hidden="false" customHeight="false" outlineLevel="0" collapsed="false">
      <c r="A4" s="35" t="s">
        <v>25</v>
      </c>
      <c r="B4" s="36" t="n">
        <v>8</v>
      </c>
      <c r="C4" s="30" t="n">
        <f aca="false">IF(tabella!$F11="totale",8,IF(tabella!$F11="parziale",4,0))</f>
        <v>0</v>
      </c>
      <c r="D4" s="30" t="n">
        <f aca="false">IF(tabella!$F11="totale",8,IF(tabella!$F11="parziale",4,0))</f>
        <v>0</v>
      </c>
      <c r="E4" s="30" t="n">
        <f aca="false">IF(tabella!$F11="totale",8,IF(tabella!$F11="parziale",4,0))</f>
        <v>0</v>
      </c>
      <c r="F4" s="30"/>
      <c r="G4" s="30" t="str">
        <f aca="false">IF(tabella!H11=0,"",tabella!H11)</f>
        <v/>
      </c>
      <c r="H4" s="30" t="str">
        <f aca="false">IF(tabella!$I11="totale",8,IF(tabella!$I11="parziale",4,""))</f>
        <v/>
      </c>
      <c r="I4" s="30" t="str">
        <f aca="false">IF(tabella!$I11="totale",8,IF(tabella!$I11="parziale",4,""))</f>
        <v/>
      </c>
      <c r="J4" s="30" t="str">
        <f aca="false">IF(tabella!$I11="totale",8,IF(tabella!$I11="parziale",4,""))</f>
        <v/>
      </c>
    </row>
    <row r="5" customFormat="false" ht="15" hidden="false" customHeight="false" outlineLevel="0" collapsed="false">
      <c r="A5" s="35" t="s">
        <v>27</v>
      </c>
      <c r="B5" s="36" t="n">
        <v>8</v>
      </c>
      <c r="C5" s="30" t="n">
        <f aca="false">IF(tabella!$F12="totale",8,IF(tabella!$F12="parziale",4,0))</f>
        <v>0</v>
      </c>
      <c r="D5" s="30" t="n">
        <f aca="false">IF(tabella!$F12="totale",8,IF(tabella!$F12="parziale",4,0))</f>
        <v>0</v>
      </c>
      <c r="E5" s="30" t="n">
        <f aca="false">IF(tabella!$F12="totale",8,IF(tabella!$F12="parziale",4,0))</f>
        <v>0</v>
      </c>
      <c r="F5" s="30"/>
      <c r="G5" s="30" t="str">
        <f aca="false">IF(tabella!H12=0,"",tabella!H12)</f>
        <v/>
      </c>
      <c r="H5" s="30" t="str">
        <f aca="false">IF(tabella!$I12="totale",8,IF(tabella!$I12="parziale",4,""))</f>
        <v/>
      </c>
      <c r="I5" s="30" t="str">
        <f aca="false">IF(tabella!$I12="totale",8,IF(tabella!$I12="parziale",4,""))</f>
        <v/>
      </c>
      <c r="J5" s="30" t="str">
        <f aca="false">IF(tabella!$I12="totale",8,IF(tabella!$I12="parziale",4,""))</f>
        <v/>
      </c>
    </row>
    <row r="6" customFormat="false" ht="26.25" hidden="false" customHeight="false" outlineLevel="0" collapsed="false">
      <c r="A6" s="35" t="s">
        <v>29</v>
      </c>
      <c r="B6" s="36" t="s">
        <v>31</v>
      </c>
      <c r="C6" s="30" t="n">
        <f aca="false">IF(tabella!$F13="totale",6,IF(tabella!$F13="parziale",3,0))</f>
        <v>0</v>
      </c>
      <c r="D6" s="30" t="n">
        <f aca="false">IF(tabella!$F13="totale",8,IF(tabella!$F13="parziale",4,0))</f>
        <v>0</v>
      </c>
      <c r="E6" s="30" t="n">
        <f aca="false">IF(tabella!$F13="totale",8,IF(tabella!$F13="parziale",4,0))</f>
        <v>0</v>
      </c>
      <c r="F6" s="30"/>
      <c r="G6" s="30" t="str">
        <f aca="false">IF(tabella!H13=0,"",tabella!H13)</f>
        <v/>
      </c>
      <c r="H6" s="30" t="str">
        <f aca="false">IF(tabella!$I13="totale",6,IF(tabella!$I13="parziale",3,""))</f>
        <v/>
      </c>
      <c r="I6" s="30" t="str">
        <f aca="false">IF(tabella!$I13="totale",8,IF(tabella!$I13="parziale",4,""))</f>
        <v/>
      </c>
      <c r="J6" s="30" t="str">
        <f aca="false">IF(tabella!$I13="totale",8,IF(tabella!$I13="parziale",4,""))</f>
        <v/>
      </c>
    </row>
    <row r="7" customFormat="false" ht="15" hidden="false" customHeight="false" outlineLevel="0" collapsed="false">
      <c r="A7" s="35" t="s">
        <v>32</v>
      </c>
      <c r="B7" s="36" t="s">
        <v>50</v>
      </c>
      <c r="C7" s="30" t="n">
        <f aca="false">IF(tabella!$F14="totale",6,IF(tabella!$F14="parziale",3,0))</f>
        <v>0</v>
      </c>
      <c r="D7" s="30" t="n">
        <f aca="false">IF(tabella!$F14="totale",4,IF(tabella!$F14="parziale",2,0))</f>
        <v>0</v>
      </c>
      <c r="E7" s="30" t="n">
        <f aca="false">IF(tabella!$F14="totale",4,IF(tabella!$F14="parziale",2,0))</f>
        <v>0</v>
      </c>
      <c r="F7" s="30"/>
      <c r="G7" s="30" t="str">
        <f aca="false">IF(tabella!H14=0,"",tabella!H14)</f>
        <v/>
      </c>
      <c r="H7" s="30" t="str">
        <f aca="false">IF(tabella!$I14="totale",6,IF(tabella!$I14="parziale",3,""))</f>
        <v/>
      </c>
      <c r="I7" s="30" t="str">
        <f aca="false">IF(tabella!$I14="totale",4,IF(tabella!$I14="parziale",2,""))</f>
        <v/>
      </c>
      <c r="J7" s="30" t="str">
        <f aca="false">IF(tabella!$I14="totale",4,IF(tabella!$I14="parziale",2,""))</f>
        <v/>
      </c>
    </row>
    <row r="8" customFormat="false" ht="15" hidden="false" customHeight="false" outlineLevel="0" collapsed="false">
      <c r="A8" s="35" t="s">
        <v>34</v>
      </c>
      <c r="B8" s="37" t="n">
        <v>8</v>
      </c>
      <c r="C8" s="30" t="n">
        <f aca="false">IF(tabella!$F15="totale",8,IF(tabella!$F15="parziale",4,0))</f>
        <v>0</v>
      </c>
      <c r="D8" s="30" t="n">
        <f aca="false">IF(tabella!$F15="totale",8,IF(tabella!$F15="parziale",4,0))</f>
        <v>0</v>
      </c>
      <c r="E8" s="30" t="n">
        <f aca="false">IF(tabella!$F15="totale",8,IF(tabella!$F15="parziale",4,0))</f>
        <v>0</v>
      </c>
      <c r="F8" s="30"/>
      <c r="G8" s="30" t="str">
        <f aca="false">IF(tabella!H15=0,"",tabella!H15)</f>
        <v/>
      </c>
      <c r="H8" s="30" t="str">
        <f aca="false">IF(tabella!$I15="totale",8,IF(tabella!$I15="parziale",4,""))</f>
        <v/>
      </c>
      <c r="I8" s="30" t="str">
        <f aca="false">IF(tabella!$I15="totale",8,IF(tabella!$I15="parziale",4,""))</f>
        <v/>
      </c>
      <c r="J8" s="30" t="str">
        <f aca="false">IF(tabella!$I15="totale",8,IF(tabella!$I15="parziale",4,""))</f>
        <v/>
      </c>
    </row>
    <row r="9" customFormat="false" ht="26.25" hidden="false" customHeight="false" outlineLevel="0" collapsed="false">
      <c r="A9" s="35" t="s">
        <v>36</v>
      </c>
      <c r="B9" s="37" t="n">
        <v>4</v>
      </c>
      <c r="C9" s="30" t="n">
        <f aca="false">IF(tabella!$F16="totale",4,IF(tabella!$F16="parziale",2,0))</f>
        <v>0</v>
      </c>
      <c r="D9" s="30" t="n">
        <f aca="false">IF(tabella!$F16="totale",4,IF(tabella!$F16="parziale",2,0))</f>
        <v>0</v>
      </c>
      <c r="E9" s="30" t="n">
        <f aca="false">IF(tabella!$F16="totale",4,IF(tabella!$F16="parziale",2,0))</f>
        <v>0</v>
      </c>
      <c r="F9" s="30"/>
      <c r="G9" s="30" t="str">
        <f aca="false">IF(tabella!H16=0,"",tabella!H16)</f>
        <v/>
      </c>
      <c r="H9" s="30" t="str">
        <f aca="false">IF(tabella!$I16="totale",4,IF(tabella!$I16="parziale",2,""))</f>
        <v/>
      </c>
      <c r="I9" s="30" t="str">
        <f aca="false">IF(tabella!$I16="totale",4,IF(tabella!$I16="parziale",2,""))</f>
        <v/>
      </c>
      <c r="J9" s="30" t="str">
        <f aca="false">IF(tabella!$I16="totale",4,IF(tabella!$I16="parziale",2,""))</f>
        <v/>
      </c>
    </row>
    <row r="10" customFormat="false" ht="26.25" hidden="false" customHeight="false" outlineLevel="0" collapsed="false">
      <c r="A10" s="35" t="s">
        <v>38</v>
      </c>
      <c r="B10" s="37" t="n">
        <v>8</v>
      </c>
      <c r="C10" s="30" t="n">
        <f aca="false">IF(tabella!$F17="totale",8,IF(tabella!$F17="parziale",4,0))</f>
        <v>0</v>
      </c>
      <c r="D10" s="30" t="n">
        <f aca="false">IF(tabella!$F17="totale",8,IF(tabella!$F17="parziale",4,0))</f>
        <v>0</v>
      </c>
      <c r="E10" s="30" t="n">
        <f aca="false">IF(tabella!$F17="totale",8,IF(tabella!$F17="parziale",4,0))</f>
        <v>0</v>
      </c>
      <c r="F10" s="30"/>
      <c r="G10" s="30" t="str">
        <f aca="false">IF(tabella!H17=0,"",tabella!H17)</f>
        <v/>
      </c>
      <c r="H10" s="30" t="str">
        <f aca="false">IF(tabella!$I17="totale",8,IF(tabella!$I17="parziale",4,""))</f>
        <v/>
      </c>
      <c r="I10" s="30" t="str">
        <f aca="false">IF(tabella!$I17="totale",8,IF(tabella!$I17="parziale",4,""))</f>
        <v/>
      </c>
      <c r="J10" s="30" t="str">
        <f aca="false">IF(tabella!$I17="totale",8,IF(tabella!$I17="parziale",4,""))</f>
        <v/>
      </c>
    </row>
    <row r="11" customFormat="false" ht="15" hidden="false" customHeight="false" outlineLevel="0" collapsed="false">
      <c r="A11" s="35" t="s">
        <v>40</v>
      </c>
      <c r="B11" s="37" t="s">
        <v>42</v>
      </c>
      <c r="C11" s="30" t="n">
        <f aca="false">IF(tabella!$F18="totale",5,IF(tabella!$F18="parziale",2,0))</f>
        <v>0</v>
      </c>
      <c r="D11" s="30" t="n">
        <f aca="false">IF(tabella!$F18="totale",4,IF(tabella!$F18="parziale",2,0))</f>
        <v>0</v>
      </c>
      <c r="E11" s="30" t="n">
        <f aca="false">IF(tabella!$F18="totale",4,IF(tabella!$F18="parziale",2,0))</f>
        <v>0</v>
      </c>
      <c r="F11" s="30"/>
      <c r="G11" s="30" t="str">
        <f aca="false">IF(tabella!H18=0,"",tabella!H18)</f>
        <v/>
      </c>
      <c r="H11" s="30" t="str">
        <f aca="false">IF(tabella!$I18="totale",5,IF(tabella!$I18="parziale",2,""))</f>
        <v/>
      </c>
      <c r="I11" s="30" t="str">
        <f aca="false">IF(tabella!$I18="totale",4,IF(tabella!$I18="parziale",2,""))</f>
        <v/>
      </c>
      <c r="J11" s="30" t="str">
        <f aca="false">IF(tabella!$I18="totale",4,IF(tabella!$I18="parziale",2,""))</f>
        <v/>
      </c>
    </row>
    <row r="12" customFormat="false" ht="15" hidden="false" customHeight="false" outlineLevel="0" collapsed="false">
      <c r="A12" s="35" t="s">
        <v>43</v>
      </c>
      <c r="B12" s="37" t="s">
        <v>44</v>
      </c>
      <c r="C12" s="30" t="n">
        <f aca="false">IF(tabella!$F19="totale",6,IF(tabella!$F19="parziale",3,0))</f>
        <v>0</v>
      </c>
      <c r="D12" s="30" t="n">
        <f aca="false">IF(tabella!$F19="totale",6,IF(tabella!$F19="parziale",3,0))</f>
        <v>0</v>
      </c>
      <c r="E12" s="30" t="n">
        <f aca="false">IF(tabella!$F19="totale",4,IF(tabella!$F19="parziale",2,0))</f>
        <v>0</v>
      </c>
      <c r="F12" s="30"/>
      <c r="G12" s="30" t="str">
        <f aca="false">IF(tabella!H19=0,"",tabella!H19)</f>
        <v/>
      </c>
      <c r="H12" s="30" t="str">
        <f aca="false">IF(tabella!$I19="totale",6,IF(tabella!$I19="parziale",3,""))</f>
        <v/>
      </c>
      <c r="I12" s="30" t="str">
        <f aca="false">IF(tabella!$I19="totale",6,IF(tabella!$I19="parziale",3,""))</f>
        <v/>
      </c>
      <c r="J12" s="30" t="str">
        <f aca="false">IF(tabella!$I19="totale",4,IF(tabella!$I19="parziale",2,""))</f>
        <v/>
      </c>
    </row>
    <row r="13" customFormat="false" ht="15" hidden="false" customHeight="false" outlineLevel="0" collapsed="false">
      <c r="A13" s="35" t="s">
        <v>45</v>
      </c>
      <c r="B13" s="37" t="n">
        <v>4</v>
      </c>
      <c r="C13" s="30" t="n">
        <f aca="false">IF(tabella!$F20="totale",4,IF(tabella!$F20="parziale",2,0))</f>
        <v>0</v>
      </c>
      <c r="D13" s="30" t="n">
        <f aca="false">IF(tabella!$F20="totale",4,IF(tabella!$F20="parziale",2,0))</f>
        <v>0</v>
      </c>
      <c r="E13" s="30" t="n">
        <f aca="false">IF(tabella!$F20="totale",4,IF(tabella!$F20="parziale",2,0))</f>
        <v>0</v>
      </c>
      <c r="F13" s="30"/>
      <c r="G13" s="30" t="str">
        <f aca="false">IF(tabella!H20=0,"",tabella!H20)</f>
        <v/>
      </c>
      <c r="H13" s="30" t="str">
        <f aca="false">IF(tabella!$I20="totale",4,IF(tabella!$I20="parziale",2,""))</f>
        <v/>
      </c>
      <c r="I13" s="30" t="str">
        <f aca="false">IF(tabella!$I20="totale",4,IF(tabella!$I20="parziale",2,""))</f>
        <v/>
      </c>
      <c r="J13" s="30" t="str">
        <f aca="false">IF(tabella!$I20="totale",4,IF(tabella!$I20="parziale",2,""))</f>
        <v/>
      </c>
    </row>
    <row r="14" customFormat="false" ht="15" hidden="false" customHeight="false" outlineLevel="0" collapsed="false">
      <c r="A14" s="35" t="s">
        <v>47</v>
      </c>
      <c r="B14" s="37" t="s">
        <v>122</v>
      </c>
      <c r="C14" s="30" t="n">
        <f aca="false">IF(tabella!$F21="totale",6,IF(tabella!$F21="parziale",4,0))</f>
        <v>0</v>
      </c>
      <c r="D14" s="30" t="n">
        <f aca="false">IF(tabella!$F21="totale",8,IF(tabella!$F21="parziale",4,0))</f>
        <v>0</v>
      </c>
      <c r="E14" s="30" t="n">
        <f aca="false">IF(tabella!$F21="totale",8,IF(tabella!$F21="parziale",4,0))</f>
        <v>0</v>
      </c>
      <c r="F14" s="30"/>
      <c r="G14" s="30" t="str">
        <f aca="false">IF(tabella!H21=0,"",tabella!H21)</f>
        <v/>
      </c>
      <c r="H14" s="30" t="str">
        <f aca="false">IF(tabella!$I21="totale",6,IF(tabella!$I21="parziale",4,""))</f>
        <v/>
      </c>
      <c r="I14" s="30" t="str">
        <f aca="false">IF(tabella!$I21="totale",8,IF(tabella!$I21="parziale",4,""))</f>
        <v/>
      </c>
      <c r="J14" s="30" t="str">
        <f aca="false">IF(tabella!$I21="totale",8,IF(tabella!$I21="parziale",4,""))</f>
        <v/>
      </c>
    </row>
    <row r="15" customFormat="false" ht="15" hidden="false" customHeight="false" outlineLevel="0" collapsed="false">
      <c r="A15" s="35" t="s">
        <v>49</v>
      </c>
      <c r="B15" s="37" t="n">
        <v>6</v>
      </c>
      <c r="C15" s="30" t="n">
        <f aca="false">IF(tabella!$F22="totale",6,IF(tabella!$F22="parziale",4,0))</f>
        <v>0</v>
      </c>
      <c r="D15" s="30" t="n">
        <f aca="false">IF(tabella!$F22="totale",4,IF(tabella!$F22="parziale",2,0))</f>
        <v>0</v>
      </c>
      <c r="E15" s="30" t="n">
        <f aca="false">IF(tabella!$F22="totale",4,IF(tabella!$F22="parziale",2,0))</f>
        <v>0</v>
      </c>
      <c r="F15" s="30"/>
      <c r="G15" s="30" t="str">
        <f aca="false">IF(tabella!H22=0,"",tabella!H22)</f>
        <v/>
      </c>
      <c r="H15" s="30" t="str">
        <f aca="false">IF(tabella!$I22="totale",6,IF(tabella!$I22="parziale",4,""))</f>
        <v/>
      </c>
      <c r="I15" s="30" t="str">
        <f aca="false">IF(tabella!$I22="totale",4,IF(tabella!$I22="parziale",2,""))</f>
        <v/>
      </c>
      <c r="J15" s="30" t="str">
        <f aca="false">IF(tabella!$I22="totale",4,IF(tabella!$I22="parziale",2,""))</f>
        <v/>
      </c>
    </row>
    <row r="16" customFormat="false" ht="15" hidden="false" customHeight="false" outlineLevel="0" collapsed="false">
      <c r="A16" s="35" t="s">
        <v>51</v>
      </c>
      <c r="B16" s="37" t="n">
        <v>8</v>
      </c>
      <c r="C16" s="30" t="n">
        <f aca="false">IF(tabella!$F23="totale",8,IF(tabella!$F23="parziale",4,0))</f>
        <v>0</v>
      </c>
      <c r="D16" s="30" t="n">
        <f aca="false">IF(tabella!$F23="totale",8,IF(tabella!$F23="parziale",4,0))</f>
        <v>0</v>
      </c>
      <c r="E16" s="30" t="n">
        <f aca="false">IF(tabella!$F23="totale",8,IF(tabella!$F23="parziale",4,0))</f>
        <v>0</v>
      </c>
      <c r="F16" s="30"/>
      <c r="G16" s="30" t="str">
        <f aca="false">IF(tabella!H23=0,"",tabella!H23)</f>
        <v/>
      </c>
      <c r="H16" s="30" t="str">
        <f aca="false">IF(tabella!$I23="totale",8,IF(tabella!$I23="parziale",4,""))</f>
        <v/>
      </c>
      <c r="I16" s="30" t="str">
        <f aca="false">IF(tabella!$I23="totale",8,IF(tabella!$I23="parziale",4,""))</f>
        <v/>
      </c>
      <c r="J16" s="30" t="str">
        <f aca="false">IF(tabella!$I23="totale",8,IF(tabella!$I23="parziale",4,""))</f>
        <v/>
      </c>
    </row>
    <row r="17" customFormat="false" ht="15" hidden="false" customHeight="false" outlineLevel="0" collapsed="false">
      <c r="A17" s="35" t="s">
        <v>53</v>
      </c>
      <c r="B17" s="37" t="n">
        <v>8</v>
      </c>
      <c r="C17" s="30" t="n">
        <f aca="false">IF(tabella!$F24="totale",8,IF(tabella!$F24="parziale",4,0))</f>
        <v>0</v>
      </c>
      <c r="D17" s="30" t="n">
        <f aca="false">IF(tabella!$F24="totale",8,IF(tabella!$F24="parziale",4,0))</f>
        <v>0</v>
      </c>
      <c r="E17" s="30" t="n">
        <f aca="false">IF(tabella!$F24="totale",8,IF(tabella!$F24="parziale",4,0))</f>
        <v>0</v>
      </c>
      <c r="F17" s="30"/>
      <c r="G17" s="30" t="str">
        <f aca="false">IF(tabella!H24=0,"",tabella!H24)</f>
        <v/>
      </c>
      <c r="H17" s="30" t="str">
        <f aca="false">IF(tabella!$I24="totale",8,IF(tabella!$I24="parziale",4,""))</f>
        <v/>
      </c>
      <c r="I17" s="30" t="str">
        <f aca="false">IF(tabella!$I24="totale",8,IF(tabella!$I24="parziale",4,""))</f>
        <v/>
      </c>
      <c r="J17" s="30" t="str">
        <f aca="false">IF(tabella!$I24="totale",8,IF(tabella!$I24="parziale",4,""))</f>
        <v/>
      </c>
    </row>
    <row r="18" customFormat="false" ht="26.25" hidden="false" customHeight="false" outlineLevel="0" collapsed="false">
      <c r="A18" s="35" t="s">
        <v>55</v>
      </c>
      <c r="B18" s="37" t="s">
        <v>50</v>
      </c>
      <c r="C18" s="30" t="n">
        <f aca="false">IF(tabella!$F25="totale",6,IF(tabella!$F25="parziale",3,0))</f>
        <v>0</v>
      </c>
      <c r="D18" s="30" t="n">
        <f aca="false">IF(tabella!$F25="totale",4,IF(tabella!$F25="parziale",2,0))</f>
        <v>0</v>
      </c>
      <c r="E18" s="30" t="n">
        <f aca="false">IF(tabella!$F25="totale",4,IF(tabella!$F25="parziale",2,0))</f>
        <v>0</v>
      </c>
      <c r="F18" s="30"/>
      <c r="G18" s="30" t="str">
        <f aca="false">IF(tabella!H25=0,"",tabella!H25)</f>
        <v/>
      </c>
      <c r="H18" s="30" t="str">
        <f aca="false">IF(tabella!$I25="totale",6,IF(tabella!$I25="parziale",3,""))</f>
        <v/>
      </c>
      <c r="I18" s="30" t="str">
        <f aca="false">IF(tabella!$I25="totale",4,IF(tabella!$I25="parziale",2,""))</f>
        <v/>
      </c>
      <c r="J18" s="30" t="str">
        <f aca="false">IF(tabella!$I25="totale",4,IF(tabella!$I25="parziale",2,""))</f>
        <v/>
      </c>
    </row>
    <row r="19" customFormat="false" ht="26.25" hidden="false" customHeight="false" outlineLevel="0" collapsed="false">
      <c r="A19" s="35" t="s">
        <v>57</v>
      </c>
      <c r="B19" s="37" t="s">
        <v>31</v>
      </c>
      <c r="C19" s="30" t="n">
        <f aca="false">IF(tabella!$F26="totale",6,IF(tabella!$F26="parziale",3,0))</f>
        <v>0</v>
      </c>
      <c r="D19" s="30" t="n">
        <f aca="false">IF(tabella!$F26="totale",8,IF(tabella!$F26="parziale",4,0))</f>
        <v>0</v>
      </c>
      <c r="E19" s="30" t="n">
        <f aca="false">IF(tabella!$F26="totale",8,IF(tabella!$F26="parziale",4,0))</f>
        <v>0</v>
      </c>
      <c r="F19" s="30"/>
      <c r="G19" s="30" t="str">
        <f aca="false">IF(tabella!H26=0,"",tabella!H26)</f>
        <v/>
      </c>
      <c r="H19" s="30" t="str">
        <f aca="false">IF(tabella!$I26="totale",6,IF(tabella!$I26="parziale",3,""))</f>
        <v/>
      </c>
      <c r="I19" s="30" t="str">
        <f aca="false">IF(tabella!$I26="totale",8,IF(tabella!$I26="parziale",4,""))</f>
        <v/>
      </c>
      <c r="J19" s="30" t="str">
        <f aca="false">IF(tabella!$I26="totale",8,IF(tabella!$I26="parziale",4,""))</f>
        <v/>
      </c>
    </row>
    <row r="20" customFormat="false" ht="26.25" hidden="false" customHeight="false" outlineLevel="0" collapsed="false">
      <c r="A20" s="35" t="s">
        <v>58</v>
      </c>
      <c r="B20" s="37" t="n">
        <v>8</v>
      </c>
      <c r="C20" s="30" t="n">
        <f aca="false">IF(tabella!$F27="totale",8,IF(tabella!$F27="parziale",4,0))</f>
        <v>0</v>
      </c>
      <c r="D20" s="30" t="n">
        <f aca="false">IF(tabella!$F27="totale",8,IF(tabella!$F27="parziale",4,0))</f>
        <v>0</v>
      </c>
      <c r="E20" s="30" t="n">
        <f aca="false">IF(tabella!$F27="totale",8,IF(tabella!$F27="parziale",4,0))</f>
        <v>0</v>
      </c>
      <c r="F20" s="30"/>
      <c r="G20" s="30" t="str">
        <f aca="false">IF(tabella!H27=0,"",tabella!H27)</f>
        <v/>
      </c>
      <c r="H20" s="30" t="str">
        <f aca="false">IF(tabella!$I27="totale",8,IF(tabella!$I27="parziale",4,""))</f>
        <v/>
      </c>
      <c r="I20" s="30" t="str">
        <f aca="false">IF(tabella!$I27="totale",8,IF(tabella!$I27="parziale",4,""))</f>
        <v/>
      </c>
      <c r="J20" s="30" t="str">
        <f aca="false">IF(tabella!$I27="totale",8,IF(tabella!$I27="parziale",4,""))</f>
        <v/>
      </c>
    </row>
    <row r="21" customFormat="false" ht="26.25" hidden="false" customHeight="false" outlineLevel="0" collapsed="false">
      <c r="A21" s="35" t="s">
        <v>60</v>
      </c>
      <c r="B21" s="37" t="n">
        <v>8</v>
      </c>
      <c r="C21" s="30" t="n">
        <f aca="false">IF(tabella!$F28="totale",8,IF(tabella!$F28="parziale",4,0))</f>
        <v>0</v>
      </c>
      <c r="D21" s="30" t="n">
        <f aca="false">IF(tabella!$F28="totale",8,IF(tabella!$F28="parziale",4,0))</f>
        <v>0</v>
      </c>
      <c r="E21" s="30" t="n">
        <f aca="false">IF(tabella!$F28="totale",8,IF(tabella!$F28="parziale",4,0))</f>
        <v>0</v>
      </c>
      <c r="F21" s="30"/>
      <c r="G21" s="30" t="str">
        <f aca="false">IF(tabella!H28=0,"",tabella!H28)</f>
        <v/>
      </c>
      <c r="H21" s="30" t="str">
        <f aca="false">IF(tabella!$I28="totale",8,IF(tabella!$I28="parziale",4,""))</f>
        <v/>
      </c>
      <c r="I21" s="30" t="str">
        <f aca="false">IF(tabella!$I28="totale",8,IF(tabella!$I28="parziale",4,""))</f>
        <v/>
      </c>
      <c r="J21" s="30" t="str">
        <f aca="false">IF(tabella!$I28="totale",8,IF(tabella!$I28="parziale",4,""))</f>
        <v/>
      </c>
    </row>
    <row r="22" customFormat="false" ht="26.25" hidden="false" customHeight="false" outlineLevel="0" collapsed="false">
      <c r="A22" s="35" t="s">
        <v>62</v>
      </c>
      <c r="B22" s="37" t="s">
        <v>31</v>
      </c>
      <c r="C22" s="30" t="n">
        <f aca="false">IF(tabella!$F29="totale",6,IF(tabella!$F29="parziale",3,0))</f>
        <v>0</v>
      </c>
      <c r="D22" s="30" t="n">
        <f aca="false">IF(tabella!$F29="totale",8,IF(tabella!$F29="parziale",4,0))</f>
        <v>0</v>
      </c>
      <c r="E22" s="30" t="n">
        <f aca="false">IF(tabella!$F29="totale",8,IF(tabella!$F29="parziale",4,0))</f>
        <v>0</v>
      </c>
      <c r="F22" s="30"/>
      <c r="G22" s="30" t="str">
        <f aca="false">IF(tabella!H29=0,"",tabella!H29)</f>
        <v/>
      </c>
      <c r="H22" s="30" t="str">
        <f aca="false">IF(tabella!$I29="totale",6,IF(tabella!$I29="parziale",3,""))</f>
        <v/>
      </c>
      <c r="I22" s="30" t="str">
        <f aca="false">IF(tabella!$I29="totale",8,IF(tabella!$I29="parziale",4,""))</f>
        <v/>
      </c>
      <c r="J22" s="30" t="str">
        <f aca="false">IF(tabella!$I29="totale",8,IF(tabella!$I29="parziale",4,""))</f>
        <v/>
      </c>
    </row>
    <row r="23" customFormat="false" ht="15" hidden="false" customHeight="false" outlineLevel="0" collapsed="false">
      <c r="A23" s="35" t="s">
        <v>63</v>
      </c>
      <c r="B23" s="37" t="n">
        <v>8</v>
      </c>
      <c r="C23" s="30" t="n">
        <f aca="false">IF(tabella!$F30="totale",8,IF(tabella!$F30="parziale",4,0))</f>
        <v>0</v>
      </c>
      <c r="D23" s="30" t="n">
        <f aca="false">IF(tabella!$F30="totale",8,IF(tabella!$F30="parziale",4,0))</f>
        <v>0</v>
      </c>
      <c r="E23" s="30" t="n">
        <f aca="false">IF(tabella!$F30="totale",8,IF(tabella!$F30="parziale",4,0))</f>
        <v>0</v>
      </c>
      <c r="F23" s="30"/>
      <c r="G23" s="30" t="str">
        <f aca="false">IF(tabella!H30=0,"",tabella!H30)</f>
        <v/>
      </c>
      <c r="H23" s="30" t="str">
        <f aca="false">IF(tabella!$I30="totale",8,IF(tabella!$I30="parziale",4,""))</f>
        <v/>
      </c>
      <c r="I23" s="30" t="str">
        <f aca="false">IF(tabella!$I30="totale",8,IF(tabella!$I30="parziale",4,""))</f>
        <v/>
      </c>
      <c r="J23" s="30" t="str">
        <f aca="false">IF(tabella!$I30="totale",8,IF(tabella!$I30="parziale",4,""))</f>
        <v/>
      </c>
    </row>
    <row r="24" customFormat="false" ht="15" hidden="false" customHeight="false" outlineLevel="0" collapsed="false">
      <c r="A24" s="35" t="s">
        <v>65</v>
      </c>
      <c r="B24" s="37" t="s">
        <v>67</v>
      </c>
      <c r="C24" s="30" t="n">
        <f aca="false">IF(tabella!$F31="totale",9,IF(tabella!$F31="parziale",4,0))</f>
        <v>0</v>
      </c>
      <c r="D24" s="30" t="n">
        <f aca="false">IF(tabella!$F31="totale",8,IF(tabella!$F31="parziale",4,0))</f>
        <v>0</v>
      </c>
      <c r="E24" s="30" t="n">
        <f aca="false">IF(tabella!$F31="totale",8,IF(tabella!$F31="parziale",4,0))</f>
        <v>0</v>
      </c>
      <c r="F24" s="30"/>
      <c r="G24" s="30" t="str">
        <f aca="false">IF(tabella!H31=0,"",tabella!H31)</f>
        <v/>
      </c>
      <c r="H24" s="30" t="str">
        <f aca="false">IF(tabella!$I31="totale",9,IF(tabella!$I31="parziale",4,""))</f>
        <v/>
      </c>
      <c r="I24" s="30" t="str">
        <f aca="false">IF(tabella!$I31="totale",8,IF(tabella!$I31="parziale",4,""))</f>
        <v/>
      </c>
      <c r="J24" s="30" t="str">
        <f aca="false">IF(tabella!$I31="totale",8,IF(tabella!$I31="parziale",4,""))</f>
        <v/>
      </c>
    </row>
    <row r="25" customFormat="false" ht="15" hidden="false" customHeight="false" outlineLevel="0" collapsed="false">
      <c r="A25" s="35" t="s">
        <v>68</v>
      </c>
      <c r="B25" s="37" t="s">
        <v>69</v>
      </c>
      <c r="C25" s="30" t="n">
        <f aca="false">IF(tabella!$F32="totale",7,IF(tabella!$F32="parziale",3,0))</f>
        <v>0</v>
      </c>
      <c r="D25" s="30" t="n">
        <f aca="false">IF(tabella!$F32="totale",8,IF(tabella!$F32="parziale",4,0))</f>
        <v>0</v>
      </c>
      <c r="E25" s="30" t="n">
        <f aca="false">IF(tabella!$F32="totale",8,IF(tabella!$F32="parziale",4,0))</f>
        <v>0</v>
      </c>
      <c r="F25" s="30"/>
      <c r="G25" s="30" t="str">
        <f aca="false">IF(tabella!H32=0,"",tabella!H32)</f>
        <v/>
      </c>
      <c r="H25" s="30" t="str">
        <f aca="false">IF(tabella!$I32="totale",7,IF(tabella!$I32="parziale",3,""))</f>
        <v/>
      </c>
      <c r="I25" s="30" t="str">
        <f aca="false">IF(tabella!$I32="totale",8,IF(tabella!$I32="parziale",4,""))</f>
        <v/>
      </c>
      <c r="J25" s="30" t="str">
        <f aca="false">IF(tabella!$I32="totale",8,IF(tabella!$I32="parziale",4,""))</f>
        <v/>
      </c>
    </row>
    <row r="26" customFormat="false" ht="15" hidden="false" customHeight="false" outlineLevel="0" collapsed="false">
      <c r="A26" s="35" t="s">
        <v>70</v>
      </c>
      <c r="B26" s="37" t="n">
        <v>8</v>
      </c>
      <c r="C26" s="30" t="n">
        <f aca="false">IF(tabella!$F33="totale",8,IF(tabella!$F33="parziale",4,0))</f>
        <v>0</v>
      </c>
      <c r="D26" s="30" t="n">
        <f aca="false">IF(tabella!$F33="totale",8,IF(tabella!$F33="parziale",4,0))</f>
        <v>0</v>
      </c>
      <c r="E26" s="30" t="n">
        <f aca="false">IF(tabella!$F33="totale",8,IF(tabella!$F33="parziale",4,0))</f>
        <v>0</v>
      </c>
      <c r="F26" s="30"/>
      <c r="G26" s="30" t="str">
        <f aca="false">IF(tabella!H33=0,"",tabella!H33)</f>
        <v/>
      </c>
      <c r="H26" s="30" t="str">
        <f aca="false">IF(tabella!$I33="totale",8,IF(tabella!$I33="parziale",4,""))</f>
        <v/>
      </c>
      <c r="I26" s="30" t="str">
        <f aca="false">IF(tabella!$I33="totale",8,IF(tabella!$I33="parziale",4,""))</f>
        <v/>
      </c>
      <c r="J26" s="30" t="str">
        <f aca="false">IF(tabella!$I33="totale",8,IF(tabella!$I33="parziale",4,""))</f>
        <v/>
      </c>
    </row>
    <row r="27" customFormat="false" ht="15" hidden="false" customHeight="false" outlineLevel="0" collapsed="false">
      <c r="A27" s="35" t="s">
        <v>71</v>
      </c>
      <c r="B27" s="37" t="s">
        <v>69</v>
      </c>
      <c r="C27" s="30" t="n">
        <f aca="false">IF(tabella!$F34="totale",7,IF(tabella!$F34="parziale",3,0))</f>
        <v>0</v>
      </c>
      <c r="D27" s="30" t="n">
        <f aca="false">IF(tabella!$F34="totale",8,IF(tabella!$F34="parziale",4,0))</f>
        <v>0</v>
      </c>
      <c r="E27" s="30" t="n">
        <f aca="false">IF(tabella!$F34="totale",8,IF(tabella!$F34="parziale",4,0))</f>
        <v>0</v>
      </c>
      <c r="F27" s="30"/>
      <c r="G27" s="30" t="str">
        <f aca="false">IF(tabella!H34=0,"",tabella!H34)</f>
        <v/>
      </c>
      <c r="H27" s="30" t="str">
        <f aca="false">IF(tabella!$I34="totale",7,IF(tabella!$I34="parziale",3,""))</f>
        <v/>
      </c>
      <c r="I27" s="30" t="str">
        <f aca="false">IF(tabella!$I34="totale",8,IF(tabella!$I34="parziale",4,""))</f>
        <v/>
      </c>
      <c r="J27" s="30" t="str">
        <f aca="false">IF(tabella!$I34="totale",8,IF(tabella!$I34="parziale",4,""))</f>
        <v/>
      </c>
    </row>
    <row r="28" customFormat="false" ht="15" hidden="false" customHeight="false" outlineLevel="0" collapsed="false">
      <c r="A28" s="35" t="s">
        <v>72</v>
      </c>
      <c r="B28" s="37" t="n">
        <v>8</v>
      </c>
      <c r="C28" s="30" t="n">
        <f aca="false">IF(tabella!$F35="totale",8,IF(tabella!$F35="parziale",4,0))</f>
        <v>0</v>
      </c>
      <c r="D28" s="30" t="n">
        <f aca="false">IF(tabella!$F35="totale",8,IF(tabella!$F35="parziale",4,0))</f>
        <v>0</v>
      </c>
      <c r="E28" s="30" t="n">
        <f aca="false">IF(tabella!$F35="totale",8,IF(tabella!$F35="parziale",4,0))</f>
        <v>0</v>
      </c>
      <c r="F28" s="30"/>
      <c r="G28" s="30" t="str">
        <f aca="false">IF(tabella!H35=0,"",tabella!H35)</f>
        <v/>
      </c>
      <c r="H28" s="30" t="str">
        <f aca="false">IF(tabella!$I35="totale",8,IF(tabella!$I35="parziale",4,""))</f>
        <v/>
      </c>
      <c r="I28" s="30" t="str">
        <f aca="false">IF(tabella!$I35="totale",8,IF(tabella!$I35="parziale",4,""))</f>
        <v/>
      </c>
      <c r="J28" s="30" t="str">
        <f aca="false">IF(tabella!$I35="totale",8,IF(tabella!$I35="parziale",4,""))</f>
        <v/>
      </c>
    </row>
    <row r="29" customFormat="false" ht="39" hidden="false" customHeight="false" outlineLevel="0" collapsed="false">
      <c r="A29" s="35" t="s">
        <v>74</v>
      </c>
      <c r="B29" s="37" t="n">
        <v>8</v>
      </c>
      <c r="C29" s="30" t="n">
        <f aca="false">IF(tabella!$F36="totale",8,IF(tabella!$F36="parziale",4,0))</f>
        <v>0</v>
      </c>
      <c r="D29" s="30" t="n">
        <f aca="false">IF(tabella!$F36="totale",8,IF(tabella!$F36="parziale",4,0))</f>
        <v>0</v>
      </c>
      <c r="E29" s="30" t="n">
        <f aca="false">IF(tabella!$F36="totale",8,IF(tabella!$F36="parziale",4,0))</f>
        <v>0</v>
      </c>
      <c r="F29" s="30"/>
      <c r="G29" s="30" t="str">
        <f aca="false">IF(tabella!H36=0,"",tabella!H36)</f>
        <v/>
      </c>
      <c r="H29" s="30" t="str">
        <f aca="false">IF(tabella!$I36="totale",8,IF(tabella!$I36="parziale",4,""))</f>
        <v/>
      </c>
      <c r="I29" s="30" t="str">
        <f aca="false">IF(tabella!$I36="totale",8,IF(tabella!$I36="parziale",4,""))</f>
        <v/>
      </c>
      <c r="J29" s="30" t="str">
        <f aca="false">IF(tabella!$I36="totale",8,IF(tabella!$I36="parziale",4,""))</f>
        <v/>
      </c>
    </row>
    <row r="30" customFormat="false" ht="15" hidden="false" customHeight="false" outlineLevel="0" collapsed="false">
      <c r="A30" s="35" t="s">
        <v>75</v>
      </c>
      <c r="B30" s="37" t="n">
        <v>8</v>
      </c>
      <c r="C30" s="30" t="n">
        <f aca="false">IF(tabella!$F37="totale",8,IF(tabella!$F37="parziale",4,0))</f>
        <v>0</v>
      </c>
      <c r="D30" s="30" t="n">
        <f aca="false">IF(tabella!$F37="totale",8,IF(tabella!$F37="parziale",4,0))</f>
        <v>0</v>
      </c>
      <c r="E30" s="30" t="n">
        <f aca="false">IF(tabella!$F37="totale",8,IF(tabella!$F37="parziale",4,0))</f>
        <v>0</v>
      </c>
      <c r="F30" s="30"/>
      <c r="G30" s="30" t="str">
        <f aca="false">IF(tabella!H37=0,"",tabella!H37)</f>
        <v/>
      </c>
      <c r="H30" s="30" t="str">
        <f aca="false">IF(tabella!$I37="totale",8,IF(tabella!$I37="parziale",4,""))</f>
        <v/>
      </c>
      <c r="I30" s="30" t="str">
        <f aca="false">IF(tabella!$I37="totale",8,IF(tabella!$I37="parziale",4,""))</f>
        <v/>
      </c>
      <c r="J30" s="30" t="str">
        <f aca="false">IF(tabella!$I37="totale",8,IF(tabella!$I37="parziale",4,""))</f>
        <v/>
      </c>
    </row>
    <row r="31" customFormat="false" ht="15" hidden="false" customHeight="false" outlineLevel="0" collapsed="false">
      <c r="A31" s="35" t="s">
        <v>77</v>
      </c>
      <c r="B31" s="37" t="n">
        <v>8</v>
      </c>
      <c r="C31" s="30" t="n">
        <f aca="false">IF(tabella!$F38="totale",8,IF(tabella!$F38="parziale",4,0))</f>
        <v>0</v>
      </c>
      <c r="D31" s="30" t="n">
        <f aca="false">IF(tabella!$F38="totale",8,IF(tabella!$F38="parziale",4,0))</f>
        <v>0</v>
      </c>
      <c r="E31" s="30" t="n">
        <f aca="false">IF(tabella!$F38="totale",8,IF(tabella!$F38="parziale",4,0))</f>
        <v>0</v>
      </c>
      <c r="F31" s="30"/>
      <c r="G31" s="30" t="str">
        <f aca="false">IF(tabella!H38=0,"",tabella!H38)</f>
        <v/>
      </c>
      <c r="H31" s="30" t="str">
        <f aca="false">IF(tabella!$I38="totale",8,IF(tabella!$I38="parziale",4,""))</f>
        <v/>
      </c>
      <c r="I31" s="30" t="str">
        <f aca="false">IF(tabella!$I38="totale",8,IF(tabella!$I38="parziale",4,""))</f>
        <v/>
      </c>
      <c r="J31" s="30" t="str">
        <f aca="false">IF(tabella!$I38="totale",8,IF(tabella!$I38="parziale",4,""))</f>
        <v/>
      </c>
    </row>
    <row r="32" customFormat="false" ht="26.25" hidden="false" customHeight="false" outlineLevel="0" collapsed="false">
      <c r="A32" s="35" t="s">
        <v>79</v>
      </c>
      <c r="B32" s="37" t="n">
        <v>8</v>
      </c>
      <c r="C32" s="30" t="n">
        <f aca="false">IF(tabella!$F39="totale",8,IF(tabella!$F39="parziale",4,0))</f>
        <v>0</v>
      </c>
      <c r="D32" s="30" t="n">
        <f aca="false">IF(tabella!$F39="totale",8,IF(tabella!$F39="parziale",4,0))</f>
        <v>0</v>
      </c>
      <c r="E32" s="30" t="n">
        <f aca="false">IF(tabella!$F39="totale",8,IF(tabella!$F39="parziale",4,0))</f>
        <v>0</v>
      </c>
      <c r="F32" s="30"/>
      <c r="G32" s="30" t="str">
        <f aca="false">IF(tabella!H39=0,"",tabella!H39)</f>
        <v/>
      </c>
      <c r="H32" s="30" t="str">
        <f aca="false">IF(tabella!$I39="totale",8,IF(tabella!$I39="parziale",4,""))</f>
        <v/>
      </c>
      <c r="I32" s="30" t="str">
        <f aca="false">IF(tabella!$I39="totale",8,IF(tabella!$I39="parziale",4,""))</f>
        <v/>
      </c>
      <c r="J32" s="30" t="str">
        <f aca="false">IF(tabella!$I39="totale",8,IF(tabella!$I39="parziale",4,""))</f>
        <v/>
      </c>
    </row>
    <row r="33" customFormat="false" ht="39" hidden="false" customHeight="false" outlineLevel="0" collapsed="false">
      <c r="A33" s="35" t="s">
        <v>81</v>
      </c>
      <c r="B33" s="37" t="n">
        <v>8</v>
      </c>
      <c r="C33" s="30" t="n">
        <f aca="false">IF(tabella!$F40="totale",8,IF(tabella!$F40="parziale",4,0))</f>
        <v>0</v>
      </c>
      <c r="D33" s="30" t="n">
        <f aca="false">IF(tabella!$F40="totale",8,IF(tabella!$F40="parziale",4,0))</f>
        <v>0</v>
      </c>
      <c r="E33" s="30" t="n">
        <f aca="false">IF(tabella!$F40="totale",8,IF(tabella!$F40="parziale",4,0))</f>
        <v>0</v>
      </c>
      <c r="F33" s="30"/>
      <c r="G33" s="30" t="str">
        <f aca="false">IF(tabella!H40=0,"",tabella!H40)</f>
        <v/>
      </c>
      <c r="H33" s="30" t="str">
        <f aca="false">IF(tabella!$I40="totale",8,IF(tabella!$I40="parziale",4,""))</f>
        <v/>
      </c>
      <c r="I33" s="30" t="str">
        <f aca="false">IF(tabella!$I40="totale",8,IF(tabella!$I40="parziale",4,""))</f>
        <v/>
      </c>
      <c r="J33" s="30" t="str">
        <f aca="false">IF(tabella!$I40="totale",8,IF(tabella!$I40="parziale",4,""))</f>
        <v/>
      </c>
    </row>
    <row r="34" customFormat="false" ht="26.25" hidden="false" customHeight="false" outlineLevel="0" collapsed="false">
      <c r="A34" s="35" t="s">
        <v>82</v>
      </c>
      <c r="B34" s="37" t="s">
        <v>50</v>
      </c>
      <c r="C34" s="30" t="n">
        <f aca="false">IF(tabella!$F41="totale",6,IF(tabella!$F41="parziale",3,0))</f>
        <v>0</v>
      </c>
      <c r="D34" s="30" t="n">
        <f aca="false">IF(tabella!$F41="totale",4,IF(tabella!$F41="parziale",2,0))</f>
        <v>0</v>
      </c>
      <c r="E34" s="30" t="n">
        <f aca="false">IF(tabella!$F41="totale",4,IF(tabella!$F41="parziale",2,0))</f>
        <v>0</v>
      </c>
      <c r="F34" s="30"/>
      <c r="G34" s="30" t="str">
        <f aca="false">IF(tabella!H41=0,"",tabella!H41)</f>
        <v/>
      </c>
      <c r="H34" s="30" t="str">
        <f aca="false">IF(tabella!$I41="totale",6,IF(tabella!$I41="parziale",3,""))</f>
        <v/>
      </c>
      <c r="I34" s="30" t="str">
        <f aca="false">IF(tabella!$I41="totale",4,IF(tabella!$I41="parziale",2,""))</f>
        <v/>
      </c>
      <c r="J34" s="30" t="str">
        <f aca="false">IF(tabella!$I41="totale",4,IF(tabella!$I41="parziale",2,""))</f>
        <v/>
      </c>
    </row>
    <row r="35" customFormat="false" ht="15" hidden="false" customHeight="false" outlineLevel="0" collapsed="false">
      <c r="A35" s="30"/>
      <c r="B35" s="31"/>
      <c r="C35" s="30"/>
      <c r="D35" s="30"/>
      <c r="E35" s="30"/>
      <c r="F35" s="30"/>
      <c r="G35" s="30" t="str">
        <f aca="false">IF(tabella!H42=0,"",tabella!H42)</f>
        <v/>
      </c>
      <c r="H35" s="30"/>
      <c r="I35" s="30"/>
      <c r="J35" s="30"/>
    </row>
    <row r="36" customFormat="false" ht="15" hidden="false" customHeight="false" outlineLevel="0" collapsed="false">
      <c r="A36" s="38" t="s">
        <v>83</v>
      </c>
      <c r="B36" s="39" t="s">
        <v>110</v>
      </c>
      <c r="C36" s="30"/>
      <c r="D36" s="30"/>
      <c r="E36" s="30"/>
      <c r="F36" s="30"/>
      <c r="G36" s="30" t="str">
        <f aca="false">IF(tabella!H43=0,"",tabella!H43)</f>
        <v>Nome dell'insegnamento riconosciuto</v>
      </c>
      <c r="H36" s="30"/>
      <c r="I36" s="30"/>
      <c r="J36" s="30"/>
    </row>
    <row r="37" customFormat="false" ht="15" hidden="false" customHeight="false" outlineLevel="0" collapsed="false">
      <c r="A37" s="40" t="s">
        <v>85</v>
      </c>
      <c r="B37" s="37" t="s">
        <v>87</v>
      </c>
      <c r="C37" s="30" t="n">
        <f aca="false">tabella!$F44</f>
        <v>0</v>
      </c>
      <c r="D37" s="30" t="n">
        <f aca="false">tabella!$F44</f>
        <v>0</v>
      </c>
      <c r="E37" s="30" t="n">
        <f aca="false">tabella!$F44</f>
        <v>0</v>
      </c>
      <c r="F37" s="30"/>
      <c r="G37" s="30" t="str">
        <f aca="false">IF(tabella!H44=0,"",tabella!H44)</f>
        <v/>
      </c>
      <c r="H37" s="30" t="str">
        <f aca="false">IF(tabella!$I44=0,"",tabella!$I44)</f>
        <v/>
      </c>
      <c r="I37" s="30" t="str">
        <f aca="false">IF(tabella!$I44=0,"",tabella!$I44)</f>
        <v/>
      </c>
      <c r="J37" s="30" t="str">
        <f aca="false">IF(tabella!$I44=0,"",tabella!$I44)</f>
        <v/>
      </c>
    </row>
    <row r="38" customFormat="false" ht="15" hidden="false" customHeight="false" outlineLevel="0" collapsed="false">
      <c r="A38" s="40" t="s">
        <v>25</v>
      </c>
      <c r="B38" s="37" t="s">
        <v>87</v>
      </c>
      <c r="C38" s="30" t="n">
        <f aca="false">tabella!$F45</f>
        <v>0</v>
      </c>
      <c r="D38" s="30" t="n">
        <f aca="false">tabella!$F45</f>
        <v>0</v>
      </c>
      <c r="E38" s="30" t="n">
        <f aca="false">tabella!$F45</f>
        <v>0</v>
      </c>
      <c r="F38" s="30"/>
      <c r="G38" s="30" t="str">
        <f aca="false">IF(tabella!H45=0,"",tabella!H45)</f>
        <v/>
      </c>
      <c r="H38" s="30" t="str">
        <f aca="false">IF(tabella!$I45=0,"",tabella!$I45)</f>
        <v/>
      </c>
      <c r="I38" s="30" t="str">
        <f aca="false">IF(tabella!$I45=0,"",tabella!$I45)</f>
        <v/>
      </c>
      <c r="J38" s="30" t="str">
        <f aca="false">IF(tabella!$I45=0,"",tabella!$I45)</f>
        <v/>
      </c>
    </row>
    <row r="39" customFormat="false" ht="15" hidden="false" customHeight="false" outlineLevel="0" collapsed="false">
      <c r="A39" s="40" t="s">
        <v>27</v>
      </c>
      <c r="B39" s="37" t="s">
        <v>90</v>
      </c>
      <c r="C39" s="30" t="n">
        <f aca="false">tabella!$F46</f>
        <v>0</v>
      </c>
      <c r="D39" s="30" t="n">
        <f aca="false">tabella!$F46</f>
        <v>0</v>
      </c>
      <c r="E39" s="30" t="n">
        <f aca="false">tabella!$F46</f>
        <v>0</v>
      </c>
      <c r="F39" s="30"/>
      <c r="G39" s="30" t="str">
        <f aca="false">IF(tabella!H46=0,"",tabella!H46)</f>
        <v/>
      </c>
      <c r="H39" s="30" t="str">
        <f aca="false">IF(tabella!$I46=0,"",tabella!$I46)</f>
        <v/>
      </c>
      <c r="I39" s="30" t="str">
        <f aca="false">IF(tabella!$I46=0,"",tabella!$I46)</f>
        <v/>
      </c>
      <c r="J39" s="30" t="str">
        <f aca="false">IF(tabella!$I46=0,"",tabella!$I46)</f>
        <v/>
      </c>
    </row>
    <row r="40" customFormat="false" ht="15" hidden="false" customHeight="false" outlineLevel="0" collapsed="false">
      <c r="A40" s="40" t="s">
        <v>29</v>
      </c>
      <c r="B40" s="37" t="s">
        <v>87</v>
      </c>
      <c r="C40" s="30" t="n">
        <f aca="false">tabella!$F47</f>
        <v>0</v>
      </c>
      <c r="D40" s="30" t="n">
        <f aca="false">tabella!$F47</f>
        <v>0</v>
      </c>
      <c r="E40" s="30" t="n">
        <f aca="false">tabella!$F47</f>
        <v>0</v>
      </c>
      <c r="F40" s="30"/>
      <c r="G40" s="30" t="str">
        <f aca="false">IF(tabella!H47=0,"",tabella!H47)</f>
        <v/>
      </c>
      <c r="H40" s="30" t="str">
        <f aca="false">IF(tabella!$I47=0,"",tabella!$I47)</f>
        <v/>
      </c>
      <c r="I40" s="30" t="str">
        <f aca="false">IF(tabella!$I47=0,"",tabella!$I47)</f>
        <v/>
      </c>
      <c r="J40" s="30" t="str">
        <f aca="false">IF(tabella!$I47=0,"",tabella!$I47)</f>
        <v/>
      </c>
    </row>
    <row r="41" customFormat="false" ht="15" hidden="false" customHeight="false" outlineLevel="0" collapsed="false">
      <c r="A41" s="40" t="s">
        <v>92</v>
      </c>
      <c r="B41" s="37" t="s">
        <v>87</v>
      </c>
      <c r="C41" s="30" t="n">
        <f aca="false">tabella!$F48</f>
        <v>0</v>
      </c>
      <c r="D41" s="30" t="n">
        <f aca="false">tabella!$F48</f>
        <v>0</v>
      </c>
      <c r="E41" s="30" t="n">
        <f aca="false">tabella!$F48</f>
        <v>0</v>
      </c>
      <c r="F41" s="30"/>
      <c r="G41" s="30" t="str">
        <f aca="false">IF(tabella!H48=0,"",tabella!H48)</f>
        <v/>
      </c>
      <c r="H41" s="30" t="str">
        <f aca="false">IF(tabella!$I48=0,"",tabella!$I48)</f>
        <v/>
      </c>
      <c r="I41" s="30" t="str">
        <f aca="false">IF(tabella!$I48=0,"",tabella!$I48)</f>
        <v/>
      </c>
      <c r="J41" s="30" t="str">
        <f aca="false">IF(tabella!$I48=0,"",tabella!$I48)</f>
        <v/>
      </c>
    </row>
    <row r="42" customFormat="false" ht="15" hidden="false" customHeight="false" outlineLevel="0" collapsed="false">
      <c r="A42" s="40" t="s">
        <v>34</v>
      </c>
      <c r="B42" s="37" t="s">
        <v>95</v>
      </c>
      <c r="C42" s="30" t="n">
        <f aca="false">tabella!$F49</f>
        <v>0</v>
      </c>
      <c r="D42" s="30" t="n">
        <f aca="false">tabella!$F49</f>
        <v>0</v>
      </c>
      <c r="E42" s="30" t="n">
        <f aca="false">tabella!$F49</f>
        <v>0</v>
      </c>
      <c r="F42" s="30"/>
      <c r="G42" s="30" t="str">
        <f aca="false">IF(tabella!H49=0,"",tabella!H49)</f>
        <v/>
      </c>
      <c r="H42" s="30" t="str">
        <f aca="false">IF(tabella!$I49=0,"",tabella!$I49)</f>
        <v/>
      </c>
      <c r="I42" s="30" t="str">
        <f aca="false">IF(tabella!$I49=0,"",tabella!$I49)</f>
        <v/>
      </c>
      <c r="J42" s="30" t="str">
        <f aca="false">IF(tabella!$I49=0,"",tabella!$I49)</f>
        <v/>
      </c>
    </row>
    <row r="43" customFormat="false" ht="15" hidden="false" customHeight="false" outlineLevel="0" collapsed="false">
      <c r="A43" s="40" t="s">
        <v>38</v>
      </c>
      <c r="B43" s="37" t="s">
        <v>87</v>
      </c>
      <c r="C43" s="30" t="n">
        <f aca="false">tabella!$F50</f>
        <v>0</v>
      </c>
      <c r="D43" s="30" t="n">
        <f aca="false">tabella!$F50</f>
        <v>0</v>
      </c>
      <c r="E43" s="30" t="n">
        <f aca="false">tabella!$F50</f>
        <v>0</v>
      </c>
      <c r="F43" s="30"/>
      <c r="G43" s="30" t="str">
        <f aca="false">IF(tabella!H50=0,"",tabella!H50)</f>
        <v/>
      </c>
      <c r="H43" s="30" t="str">
        <f aca="false">IF(tabella!$I50=0,"",tabella!$I50)</f>
        <v/>
      </c>
      <c r="I43" s="30" t="str">
        <f aca="false">IF(tabella!$I50=0,"",tabella!$I50)</f>
        <v/>
      </c>
      <c r="J43" s="30" t="str">
        <f aca="false">IF(tabella!$I50=0,"",tabella!$I50)</f>
        <v/>
      </c>
    </row>
    <row r="44" customFormat="false" ht="15" hidden="false" customHeight="false" outlineLevel="0" collapsed="false">
      <c r="A44" s="40" t="s">
        <v>43</v>
      </c>
      <c r="B44" s="37" t="s">
        <v>87</v>
      </c>
      <c r="C44" s="30" t="n">
        <f aca="false">tabella!$F51</f>
        <v>0</v>
      </c>
      <c r="D44" s="30" t="n">
        <f aca="false">tabella!$F51</f>
        <v>0</v>
      </c>
      <c r="E44" s="30" t="n">
        <f aca="false">tabella!$F51</f>
        <v>0</v>
      </c>
      <c r="F44" s="30"/>
      <c r="G44" s="30" t="str">
        <f aca="false">IF(tabella!H51=0,"",tabella!H51)</f>
        <v/>
      </c>
      <c r="H44" s="30" t="str">
        <f aca="false">IF(tabella!$I51=0,"",tabella!$I51)</f>
        <v/>
      </c>
      <c r="I44" s="30" t="str">
        <f aca="false">IF(tabella!$I51=0,"",tabella!$I51)</f>
        <v/>
      </c>
      <c r="J44" s="30" t="str">
        <f aca="false">IF(tabella!$I51=0,"",tabella!$I51)</f>
        <v/>
      </c>
    </row>
    <row r="45" customFormat="false" ht="15" hidden="false" customHeight="false" outlineLevel="0" collapsed="false">
      <c r="A45" s="40" t="s">
        <v>51</v>
      </c>
      <c r="B45" s="37" t="s">
        <v>87</v>
      </c>
      <c r="C45" s="30" t="n">
        <f aca="false">tabella!$F52</f>
        <v>0</v>
      </c>
      <c r="D45" s="30" t="n">
        <f aca="false">tabella!$F52</f>
        <v>0</v>
      </c>
      <c r="E45" s="30" t="n">
        <f aca="false">tabella!$F52</f>
        <v>0</v>
      </c>
      <c r="F45" s="30"/>
      <c r="G45" s="30" t="str">
        <f aca="false">IF(tabella!H52=0,"",tabella!H52)</f>
        <v/>
      </c>
      <c r="H45" s="30" t="str">
        <f aca="false">IF(tabella!$I52=0,"",tabella!$I52)</f>
        <v/>
      </c>
      <c r="I45" s="30" t="str">
        <f aca="false">IF(tabella!$I52=0,"",tabella!$I52)</f>
        <v/>
      </c>
      <c r="J45" s="30" t="str">
        <f aca="false">IF(tabella!$I52=0,"",tabella!$I52)</f>
        <v/>
      </c>
    </row>
    <row r="46" customFormat="false" ht="15" hidden="false" customHeight="false" outlineLevel="0" collapsed="false">
      <c r="A46" s="40" t="s">
        <v>53</v>
      </c>
      <c r="B46" s="37" t="s">
        <v>87</v>
      </c>
      <c r="C46" s="30" t="n">
        <f aca="false">tabella!$F53</f>
        <v>0</v>
      </c>
      <c r="D46" s="30" t="n">
        <f aca="false">tabella!$F53</f>
        <v>0</v>
      </c>
      <c r="E46" s="30" t="n">
        <f aca="false">tabella!$F53</f>
        <v>0</v>
      </c>
      <c r="F46" s="30"/>
      <c r="G46" s="30" t="str">
        <f aca="false">IF(tabella!H53=0,"",tabella!H53)</f>
        <v/>
      </c>
      <c r="H46" s="30" t="str">
        <f aca="false">IF(tabella!$I53=0,"",tabella!$I53)</f>
        <v/>
      </c>
      <c r="I46" s="30" t="str">
        <f aca="false">IF(tabella!$I53=0,"",tabella!$I53)</f>
        <v/>
      </c>
      <c r="J46" s="30" t="str">
        <f aca="false">IF(tabella!$I53=0,"",tabella!$I53)</f>
        <v/>
      </c>
    </row>
    <row r="47" customFormat="false" ht="15" hidden="false" customHeight="false" outlineLevel="0" collapsed="false">
      <c r="A47" s="40" t="s">
        <v>62</v>
      </c>
      <c r="B47" s="37" t="s">
        <v>87</v>
      </c>
      <c r="C47" s="30" t="n">
        <f aca="false">tabella!$F54</f>
        <v>0</v>
      </c>
      <c r="D47" s="30" t="n">
        <f aca="false">tabella!$F54</f>
        <v>0</v>
      </c>
      <c r="E47" s="30" t="n">
        <f aca="false">tabella!$F54</f>
        <v>0</v>
      </c>
      <c r="F47" s="30"/>
      <c r="G47" s="30" t="str">
        <f aca="false">IF(tabella!H54=0,"",tabella!H54)</f>
        <v/>
      </c>
      <c r="H47" s="30" t="str">
        <f aca="false">IF(tabella!$I54=0,"",tabella!$I54)</f>
        <v/>
      </c>
      <c r="I47" s="30" t="str">
        <f aca="false">IF(tabella!$I54=0,"",tabella!$I54)</f>
        <v/>
      </c>
      <c r="J47" s="30" t="str">
        <f aca="false">IF(tabella!$I54=0,"",tabella!$I54)</f>
        <v/>
      </c>
    </row>
    <row r="48" customFormat="false" ht="51.75" hidden="false" customHeight="false" outlineLevel="0" collapsed="false">
      <c r="A48" s="40" t="s">
        <v>68</v>
      </c>
      <c r="B48" s="37" t="s">
        <v>101</v>
      </c>
      <c r="C48" s="30" t="n">
        <f aca="false">tabella!$F55</f>
        <v>0</v>
      </c>
      <c r="D48" s="30"/>
      <c r="E48" s="30"/>
      <c r="F48" s="30"/>
      <c r="G48" s="30" t="str">
        <f aca="false">IF(tabella!H55=0,"",tabella!H55)</f>
        <v/>
      </c>
      <c r="H48" s="30" t="str">
        <f aca="false">IF(tabella!$I55=0,"",tabella!$I55)</f>
        <v/>
      </c>
      <c r="I48" s="30" t="str">
        <f aca="false">IF(tabella!$I55=0,"",tabella!$I55)</f>
        <v/>
      </c>
      <c r="J48" s="30" t="str">
        <f aca="false">IF(tabella!$I55=0,"",tabella!$I55)</f>
        <v/>
      </c>
    </row>
    <row r="49" customFormat="false" ht="15" hidden="false" customHeight="false" outlineLevel="0" collapsed="false">
      <c r="A49" s="40" t="s">
        <v>70</v>
      </c>
      <c r="B49" s="37" t="s">
        <v>95</v>
      </c>
      <c r="C49" s="30" t="n">
        <f aca="false">tabella!$F56</f>
        <v>0</v>
      </c>
      <c r="D49" s="30" t="n">
        <f aca="false">tabella!$F56</f>
        <v>0</v>
      </c>
      <c r="E49" s="30" t="n">
        <f aca="false">tabella!$F56</f>
        <v>0</v>
      </c>
      <c r="F49" s="30"/>
      <c r="G49" s="30" t="str">
        <f aca="false">IF(tabella!H56=0,"",tabella!H56)</f>
        <v/>
      </c>
      <c r="H49" s="30" t="str">
        <f aca="false">IF(tabella!$I56=0,"",tabella!$I56)</f>
        <v/>
      </c>
      <c r="I49" s="30" t="str">
        <f aca="false">IF(tabella!$I56=0,"",tabella!$I56)</f>
        <v/>
      </c>
      <c r="J49" s="30" t="str">
        <f aca="false">IF(tabella!$I56=0,"",tabella!$I56)</f>
        <v/>
      </c>
    </row>
    <row r="50" customFormat="false" ht="39" hidden="false" customHeight="false" outlineLevel="0" collapsed="false">
      <c r="A50" s="40" t="s">
        <v>71</v>
      </c>
      <c r="B50" s="37" t="s">
        <v>103</v>
      </c>
      <c r="C50" s="30" t="n">
        <f aca="false">tabella!$F57</f>
        <v>0</v>
      </c>
      <c r="D50" s="30"/>
      <c r="E50" s="30"/>
      <c r="F50" s="30"/>
      <c r="G50" s="30" t="str">
        <f aca="false">IF(tabella!H57=0,"",tabella!H57)</f>
        <v/>
      </c>
      <c r="H50" s="30" t="str">
        <f aca="false">IF(tabella!$I57=0,"",tabella!$I57)</f>
        <v/>
      </c>
      <c r="I50" s="30" t="str">
        <f aca="false">IF(tabella!$I57=0,"",tabella!$I57)</f>
        <v/>
      </c>
      <c r="J50" s="30" t="str">
        <f aca="false">IF(tabella!$I57=0,"",tabella!$I57)</f>
        <v/>
      </c>
    </row>
    <row r="51" customFormat="false" ht="15" hidden="false" customHeight="false" outlineLevel="0" collapsed="false">
      <c r="A51" s="40" t="s">
        <v>104</v>
      </c>
      <c r="B51" s="37" t="s">
        <v>87</v>
      </c>
      <c r="C51" s="30" t="n">
        <f aca="false">tabella!$F58</f>
        <v>0</v>
      </c>
      <c r="D51" s="30" t="n">
        <f aca="false">tabella!$F58</f>
        <v>0</v>
      </c>
      <c r="E51" s="30" t="n">
        <f aca="false">tabella!$F58</f>
        <v>0</v>
      </c>
      <c r="F51" s="30"/>
      <c r="G51" s="30" t="str">
        <f aca="false">IF(tabella!H58=0,"",tabella!H58)</f>
        <v/>
      </c>
      <c r="H51" s="30" t="str">
        <f aca="false">IF(tabella!$I58=0,"",tabella!$I58)</f>
        <v/>
      </c>
      <c r="I51" s="30" t="str">
        <f aca="false">IF(tabella!$I58=0,"",tabella!$I58)</f>
        <v/>
      </c>
      <c r="J51" s="30" t="str">
        <f aca="false">IF(tabella!$I58=0,"",tabella!$I58)</f>
        <v/>
      </c>
    </row>
    <row r="52" customFormat="false" ht="15" hidden="false" customHeight="false" outlineLevel="0" collapsed="false">
      <c r="A52" s="40" t="s">
        <v>106</v>
      </c>
      <c r="B52" s="37" t="s">
        <v>87</v>
      </c>
      <c r="C52" s="30" t="n">
        <f aca="false">tabella!$F59</f>
        <v>0</v>
      </c>
      <c r="D52" s="30" t="n">
        <f aca="false">tabella!$F59</f>
        <v>0</v>
      </c>
      <c r="E52" s="30" t="n">
        <f aca="false">tabella!$F59</f>
        <v>0</v>
      </c>
      <c r="F52" s="30"/>
      <c r="G52" s="30" t="str">
        <f aca="false">IF(tabella!H59=0,"",tabella!H59)</f>
        <v/>
      </c>
      <c r="H52" s="30" t="str">
        <f aca="false">IF(tabella!$I59=0,"",tabella!$I59)</f>
        <v/>
      </c>
      <c r="I52" s="30" t="str">
        <f aca="false">IF(tabella!$I59=0,"",tabella!$I59)</f>
        <v/>
      </c>
      <c r="J52" s="30" t="str">
        <f aca="false">IF(tabella!$I59=0,"",tabella!$I59)</f>
        <v/>
      </c>
    </row>
    <row r="53" customFormat="false" ht="15" hidden="false" customHeight="false" outlineLevel="0" collapsed="false">
      <c r="A53" s="40" t="s">
        <v>108</v>
      </c>
      <c r="B53" s="37" t="s">
        <v>90</v>
      </c>
      <c r="C53" s="30" t="n">
        <f aca="false">tabella!$F60</f>
        <v>0</v>
      </c>
      <c r="D53" s="30" t="n">
        <f aca="false">tabella!$F60</f>
        <v>0</v>
      </c>
      <c r="E53" s="30" t="n">
        <f aca="false">tabella!$F60</f>
        <v>0</v>
      </c>
      <c r="F53" s="30"/>
      <c r="G53" s="30" t="str">
        <f aca="false">IF(tabella!H60=0,"",tabella!H60)</f>
        <v/>
      </c>
      <c r="H53" s="30" t="str">
        <f aca="false">IF(tabella!$I60=0,"",tabella!$I60)</f>
        <v/>
      </c>
      <c r="I53" s="30" t="str">
        <f aca="false">IF(tabella!$I60=0,"",tabella!$I60)</f>
        <v/>
      </c>
      <c r="J53" s="30" t="str">
        <f aca="false">IF(tabella!$I60=0,"",tabella!$I60)</f>
        <v/>
      </c>
    </row>
    <row r="54" customFormat="false" ht="39" hidden="false" customHeight="false" outlineLevel="0" collapsed="false">
      <c r="A54" s="40" t="s">
        <v>65</v>
      </c>
      <c r="B54" s="37" t="s">
        <v>109</v>
      </c>
      <c r="C54" s="30"/>
      <c r="D54" s="30" t="n">
        <f aca="false">tabella!$F61</f>
        <v>0</v>
      </c>
      <c r="E54" s="30" t="n">
        <f aca="false">tabella!$F61</f>
        <v>0</v>
      </c>
      <c r="F54" s="30"/>
      <c r="G54" s="30" t="str">
        <f aca="false">IF(tabella!H61=0,"",tabella!H61)</f>
        <v/>
      </c>
      <c r="H54" s="30" t="str">
        <f aca="false">IF(tabella!$I61=0,"",tabella!$I61)</f>
        <v/>
      </c>
      <c r="I54" s="30" t="str">
        <f aca="false">IF(tabella!$I61=0,"",tabella!$I61)</f>
        <v/>
      </c>
      <c r="J54" s="30" t="str">
        <f aca="false">IF(tabella!$I61=0,"",tabella!$I61)</f>
        <v/>
      </c>
    </row>
    <row r="55" customFormat="false" ht="39" hidden="false" customHeight="false" outlineLevel="0" collapsed="false">
      <c r="A55" s="40" t="s">
        <v>40</v>
      </c>
      <c r="B55" s="37" t="s">
        <v>109</v>
      </c>
      <c r="C55" s="30"/>
      <c r="D55" s="30" t="n">
        <f aca="false">tabella!$F62</f>
        <v>0</v>
      </c>
      <c r="E55" s="30" t="n">
        <f aca="false">tabella!$F62</f>
        <v>0</v>
      </c>
      <c r="F55" s="30"/>
      <c r="G55" s="30" t="str">
        <f aca="false">IF(tabella!H62=0,"",tabella!H62)</f>
        <v/>
      </c>
      <c r="H55" s="30" t="str">
        <f aca="false">IF(tabella!$I62=0,"",tabella!$I62)</f>
        <v/>
      </c>
      <c r="I55" s="30" t="str">
        <f aca="false">IF(tabella!$I62=0,"",tabella!$I62)</f>
        <v/>
      </c>
      <c r="J55" s="30" t="str">
        <f aca="false">IF(tabella!$I62=0,"",tabella!$I62)</f>
        <v/>
      </c>
    </row>
    <row r="56" customFormat="false" ht="15" hidden="false" customHeight="false" outlineLevel="0" collapsed="false">
      <c r="A56" s="30"/>
      <c r="B56" s="31"/>
      <c r="C56" s="30"/>
      <c r="D56" s="30"/>
      <c r="E56" s="30"/>
      <c r="F56" s="30"/>
      <c r="G56" s="30" t="str">
        <f aca="false">IF(tabella!H63=0,"",tabella!H63)</f>
        <v/>
      </c>
      <c r="H56" s="30" t="str">
        <f aca="false">IF(tabella!$I63=0,"",tabella!$I63)</f>
        <v/>
      </c>
      <c r="I56" s="30" t="str">
        <f aca="false">IF(tabella!$I63=0,"",tabella!$I63)</f>
        <v/>
      </c>
      <c r="J56" s="30" t="str">
        <f aca="false">IF(tabella!$I63=0,"",tabella!$I63)</f>
        <v/>
      </c>
    </row>
    <row r="57" customFormat="false" ht="15" hidden="false" customHeight="false" outlineLevel="0" collapsed="false">
      <c r="A57" s="41" t="s">
        <v>83</v>
      </c>
      <c r="B57" s="37" t="s">
        <v>110</v>
      </c>
      <c r="C57" s="30"/>
      <c r="D57" s="30"/>
      <c r="E57" s="30"/>
      <c r="F57" s="30"/>
      <c r="G57" s="30"/>
      <c r="H57" s="30"/>
      <c r="I57" s="30"/>
      <c r="J57" s="30"/>
    </row>
    <row r="58" customFormat="false" ht="15" hidden="false" customHeight="false" outlineLevel="0" collapsed="false">
      <c r="A58" s="42" t="s">
        <v>111</v>
      </c>
      <c r="B58" s="39" t="n">
        <v>24</v>
      </c>
      <c r="C58" s="30" t="n">
        <f aca="false">tabella!$F65</f>
        <v>0</v>
      </c>
      <c r="D58" s="30" t="n">
        <f aca="false">tabella!$F65</f>
        <v>0</v>
      </c>
      <c r="E58" s="30" t="n">
        <f aca="false">tabella!$F65</f>
        <v>0</v>
      </c>
      <c r="F58" s="30"/>
      <c r="G58" s="30" t="str">
        <f aca="false">IF(tabella!H65=0,"",tabella!H65)</f>
        <v/>
      </c>
      <c r="H58" s="30" t="str">
        <f aca="false">IF(tabella!$I65=0,"",tabella!$I65)</f>
        <v/>
      </c>
      <c r="I58" s="30" t="str">
        <f aca="false">IF(tabella!$I65=0,"",tabella!$I65)</f>
        <v/>
      </c>
      <c r="J58" s="30" t="str">
        <f aca="false">IF(tabella!$I65=0,"",tabella!$I65)</f>
        <v/>
      </c>
    </row>
    <row r="59" customFormat="false" ht="15" hidden="false" customHeight="false" outlineLevel="0" collapsed="false">
      <c r="A59" s="42" t="s">
        <v>112</v>
      </c>
      <c r="B59" s="39" t="n">
        <v>24</v>
      </c>
      <c r="C59" s="30" t="n">
        <f aca="false">tabella!$F66</f>
        <v>0</v>
      </c>
      <c r="D59" s="30" t="n">
        <f aca="false">tabella!$F66</f>
        <v>0</v>
      </c>
      <c r="E59" s="30" t="n">
        <f aca="false">tabella!$F66</f>
        <v>0</v>
      </c>
      <c r="F59" s="30"/>
      <c r="G59" s="30" t="str">
        <f aca="false">IF(tabella!H66=0,"",tabella!H66)</f>
        <v/>
      </c>
      <c r="H59" s="30" t="str">
        <f aca="false">IF(tabella!$I66=0,"",tabella!$I66)</f>
        <v/>
      </c>
      <c r="I59" s="30" t="str">
        <f aca="false">IF(tabella!$I66=0,"",tabella!$I66)</f>
        <v/>
      </c>
      <c r="J59" s="30" t="str">
        <f aca="false">IF(tabella!$I66=0,"",tabella!$I66)</f>
        <v/>
      </c>
    </row>
    <row r="60" customFormat="false" ht="52.5" hidden="false" customHeight="true" outlineLevel="0" collapsed="false">
      <c r="A60" s="35" t="s">
        <v>123</v>
      </c>
      <c r="B60" s="37" t="s">
        <v>114</v>
      </c>
      <c r="C60" s="30" t="n">
        <f aca="false">tabella!$F67</f>
        <v>0</v>
      </c>
      <c r="D60" s="30" t="n">
        <f aca="false">tabella!$F67</f>
        <v>0</v>
      </c>
      <c r="E60" s="30" t="n">
        <f aca="false">tabella!$F67</f>
        <v>0</v>
      </c>
      <c r="F60" s="30"/>
      <c r="G60" s="30" t="str">
        <f aca="false">IF(tabella!H67=0,"",tabella!H67)</f>
        <v/>
      </c>
      <c r="H60" s="30" t="str">
        <f aca="false">IF(tabella!$I67=0,"",tabella!$I67)</f>
        <v/>
      </c>
      <c r="I60" s="30" t="str">
        <f aca="false">IF(tabella!$I67=0,"",tabella!$I67)</f>
        <v/>
      </c>
      <c r="J60" s="30" t="str">
        <f aca="false">IF(tabella!$I67=0,"",tabella!$I67)</f>
        <v/>
      </c>
    </row>
    <row r="61" customFormat="false" ht="15" hidden="false" customHeight="false" outlineLevel="0" collapsed="false">
      <c r="A61" s="30"/>
      <c r="B61" s="31"/>
      <c r="C61" s="30"/>
      <c r="D61" s="30"/>
      <c r="E61" s="30"/>
      <c r="F61" s="30"/>
      <c r="G61" s="30" t="str">
        <f aca="false">IF(tabella!H68=0,"",tabella!H68)</f>
        <v/>
      </c>
      <c r="H61" s="30" t="str">
        <f aca="false">IF(tabella!$I68=0,"",tabella!$I68)</f>
        <v/>
      </c>
      <c r="I61" s="30" t="str">
        <f aca="false">IF(tabella!$I68=0,"",tabella!$I68)</f>
        <v/>
      </c>
      <c r="J61" s="30" t="str">
        <f aca="false">IF(tabella!$I68=0,"",tabella!$I68)</f>
        <v/>
      </c>
    </row>
    <row r="62" customFormat="false" ht="15" hidden="false" customHeight="false" outlineLevel="0" collapsed="false">
      <c r="A62" s="41" t="s">
        <v>115</v>
      </c>
      <c r="B62" s="43" t="s">
        <v>110</v>
      </c>
      <c r="C62" s="30"/>
      <c r="D62" s="30"/>
      <c r="E62" s="30"/>
      <c r="F62" s="30"/>
      <c r="G62" s="30"/>
      <c r="H62" s="30"/>
      <c r="I62" s="30"/>
      <c r="J62" s="30"/>
    </row>
    <row r="63" customFormat="false" ht="30" hidden="false" customHeight="false" outlineLevel="0" collapsed="false">
      <c r="A63" s="44" t="s">
        <v>124</v>
      </c>
      <c r="B63" s="44" t="s">
        <v>124</v>
      </c>
      <c r="C63" s="45" t="n">
        <f aca="false">tabella!$F70</f>
        <v>0</v>
      </c>
      <c r="D63" s="45" t="n">
        <f aca="false">tabella!$F70</f>
        <v>0</v>
      </c>
      <c r="E63" s="45" t="n">
        <f aca="false">tabella!$F70</f>
        <v>0</v>
      </c>
      <c r="F63" s="45"/>
      <c r="G63" s="30" t="str">
        <f aca="false">IF(tabella!H70=0,"",tabella!H70)</f>
        <v/>
      </c>
      <c r="H63" s="30" t="str">
        <f aca="false">IF(tabella!$I70=0,"",tabella!$I70)</f>
        <v/>
      </c>
      <c r="I63" s="30" t="str">
        <f aca="false">IF(tabella!$I70=0,"",tabella!$I70)</f>
        <v/>
      </c>
      <c r="J63" s="30" t="str">
        <f aca="false">IF(tabella!$I70=0,"",tabella!$I70)</f>
        <v/>
      </c>
    </row>
    <row r="64" customFormat="false" ht="15" hidden="false" customHeight="false" outlineLevel="0" collapsed="false">
      <c r="A64" s="30"/>
      <c r="B64" s="31"/>
      <c r="C64" s="46"/>
      <c r="D64" s="46"/>
      <c r="E64" s="46"/>
      <c r="F64" s="30"/>
      <c r="G64" s="30"/>
      <c r="H64" s="46"/>
      <c r="I64" s="46"/>
      <c r="J64" s="46"/>
    </row>
    <row r="65" customFormat="false" ht="15" hidden="false" customHeight="false" outlineLevel="0" collapsed="false">
      <c r="A65" s="30"/>
      <c r="B65" s="31" t="s">
        <v>125</v>
      </c>
      <c r="C65" s="45" t="n">
        <f aca="false">SUM(C3:C64)</f>
        <v>0</v>
      </c>
      <c r="D65" s="45" t="n">
        <f aca="false">SUM(D3:D64)</f>
        <v>0</v>
      </c>
      <c r="E65" s="45" t="n">
        <f aca="false">SUM(E3:E64)</f>
        <v>0</v>
      </c>
      <c r="F65" s="45"/>
      <c r="G65" s="31" t="s">
        <v>125</v>
      </c>
      <c r="H65" s="45" t="n">
        <f aca="false">SUM(H3:H64)</f>
        <v>0</v>
      </c>
      <c r="I65" s="45" t="n">
        <f aca="false">SUM(I3:I64)</f>
        <v>0</v>
      </c>
      <c r="J65" s="45" t="n">
        <f aca="false">SUM(J3:J64)</f>
        <v>0</v>
      </c>
    </row>
    <row r="66" customFormat="false" ht="45" hidden="false" customHeight="false" outlineLevel="0" collapsed="false">
      <c r="A66" s="30"/>
      <c r="B66" s="31" t="s">
        <v>126</v>
      </c>
      <c r="C66" s="45" t="n">
        <f aca="false">IF(C65&lt;81,C65,"")</f>
        <v>0</v>
      </c>
      <c r="D66" s="45" t="str">
        <f aca="false">IF(AND(D65&gt;80,D65&lt;121),D65,"")</f>
        <v/>
      </c>
      <c r="E66" s="45" t="str">
        <f aca="false">IF(E65&gt;120,E65,"")</f>
        <v/>
      </c>
      <c r="F66" s="45"/>
      <c r="G66" s="31" t="s">
        <v>127</v>
      </c>
      <c r="H66" s="45" t="n">
        <f aca="false">IF(H65&lt;81,H65,"")</f>
        <v>0</v>
      </c>
      <c r="I66" s="45" t="str">
        <f aca="false">IF(AND(I65&gt;80,I65&lt;121),I65,"")</f>
        <v/>
      </c>
      <c r="J66" s="45" t="str">
        <f aca="false">IF(J65&gt;120,J65,"")</f>
        <v/>
      </c>
    </row>
    <row r="67" customFormat="false" ht="60" hidden="false" customHeight="false" outlineLevel="0" collapsed="false">
      <c r="A67" s="30"/>
      <c r="B67" s="31" t="s">
        <v>128</v>
      </c>
      <c r="C67" s="45" t="str">
        <f aca="false">IF(C66="","",IF(C66&lt;41,"I","II"))</f>
        <v>I</v>
      </c>
      <c r="D67" s="45" t="str">
        <f aca="false">IF(D66="","",IF(AND(D66&gt;80,D66&lt;121),"III"))</f>
        <v/>
      </c>
      <c r="E67" s="45" t="str">
        <f aca="false">IF(E66="","",IF(E66&lt;121,"IV","V"))</f>
        <v/>
      </c>
      <c r="F67" s="45"/>
      <c r="G67" s="31" t="s">
        <v>129</v>
      </c>
      <c r="H67" s="45" t="str">
        <f aca="false">IF(H66="","",IF(H66&lt;41,"I","II"))</f>
        <v>I</v>
      </c>
      <c r="I67" s="45" t="str">
        <f aca="false">IF(I66="","",IF(AND(I66&gt;80,I66&lt;121),"III"))</f>
        <v/>
      </c>
      <c r="J67" s="45" t="str">
        <f aca="false">IF(J66="","",IF(J66&lt;121,"IV","V"))</f>
        <v/>
      </c>
    </row>
    <row r="68" customFormat="false" ht="15" hidden="false" customHeight="false" outlineLevel="0" collapsed="false">
      <c r="A68" s="30"/>
      <c r="B68" s="31"/>
      <c r="C68" s="30"/>
      <c r="D68" s="30"/>
      <c r="E68" s="30"/>
      <c r="F68" s="30"/>
      <c r="G68" s="30"/>
      <c r="H68" s="30"/>
      <c r="I68" s="30"/>
      <c r="J68" s="30"/>
    </row>
    <row r="69" customFormat="false" ht="15" hidden="false" customHeight="false" outlineLevel="0" collapsed="false">
      <c r="A69" s="30"/>
      <c r="B69" s="31"/>
      <c r="C69" s="30"/>
      <c r="D69" s="30"/>
      <c r="E69" s="30"/>
      <c r="F69" s="30"/>
      <c r="G69" s="30"/>
      <c r="H69" s="30"/>
      <c r="I69" s="30"/>
      <c r="J69" s="30"/>
    </row>
    <row r="70" customFormat="false" ht="15" hidden="false" customHeight="false" outlineLevel="0" collapsed="false">
      <c r="A70" s="30"/>
      <c r="B70" s="31"/>
      <c r="C70" s="30"/>
      <c r="D70" s="30"/>
      <c r="E70" s="30"/>
      <c r="F70" s="30"/>
      <c r="G70" s="30"/>
      <c r="H70" s="30"/>
      <c r="I70" s="30"/>
      <c r="J70" s="30"/>
    </row>
    <row r="71" customFormat="false" ht="15" hidden="false" customHeight="false" outlineLevel="0" collapsed="false">
      <c r="A71" s="30"/>
      <c r="B71" s="31"/>
      <c r="C71" s="30"/>
      <c r="D71" s="30"/>
      <c r="E71" s="30"/>
      <c r="F71" s="30"/>
      <c r="G71" s="30"/>
      <c r="H71" s="30"/>
      <c r="I71" s="30"/>
      <c r="J71" s="30"/>
    </row>
    <row r="72" customFormat="false" ht="15" hidden="false" customHeight="false" outlineLevel="0" collapsed="false">
      <c r="A72" s="30"/>
      <c r="B72" s="31"/>
      <c r="C72" s="30"/>
      <c r="D72" s="30"/>
      <c r="E72" s="30"/>
      <c r="F72" s="30"/>
      <c r="G72" s="30"/>
      <c r="H72" s="30"/>
      <c r="I72" s="30"/>
      <c r="J72" s="30"/>
    </row>
    <row r="73" customFormat="false" ht="15" hidden="false" customHeight="false" outlineLevel="0" collapsed="false">
      <c r="A73" s="30"/>
      <c r="B73" s="31"/>
      <c r="C73" s="30"/>
      <c r="D73" s="30"/>
      <c r="E73" s="30"/>
      <c r="F73" s="30"/>
      <c r="G73" s="30"/>
      <c r="H73" s="30"/>
      <c r="I73" s="30"/>
      <c r="J73" s="30"/>
    </row>
    <row r="74" customFormat="false" ht="15" hidden="false" customHeight="false" outlineLevel="0" collapsed="false">
      <c r="A74" s="30"/>
      <c r="B74" s="31"/>
      <c r="C74" s="30"/>
      <c r="D74" s="30"/>
      <c r="E74" s="30"/>
      <c r="F74" s="30"/>
      <c r="G74" s="30"/>
      <c r="H74" s="30"/>
      <c r="I74" s="30"/>
      <c r="J74" s="30"/>
    </row>
    <row r="75" customFormat="false" ht="15" hidden="false" customHeight="false" outlineLevel="0" collapsed="false">
      <c r="A75" s="30"/>
      <c r="B75" s="31"/>
      <c r="C75" s="30"/>
      <c r="D75" s="30"/>
      <c r="E75" s="30"/>
      <c r="F75" s="30"/>
      <c r="G75" s="30"/>
      <c r="H75" s="30"/>
      <c r="I75" s="30"/>
      <c r="J75" s="30"/>
    </row>
    <row r="76" customFormat="false" ht="15" hidden="false" customHeight="false" outlineLevel="0" collapsed="false">
      <c r="A76" s="30"/>
      <c r="B76" s="31"/>
      <c r="C76" s="30"/>
      <c r="D76" s="30"/>
      <c r="E76" s="30"/>
      <c r="F76" s="30"/>
      <c r="G76" s="30"/>
      <c r="H76" s="30"/>
      <c r="I76" s="30"/>
      <c r="J76" s="30"/>
    </row>
    <row r="77" customFormat="false" ht="15" hidden="false" customHeight="false" outlineLevel="0" collapsed="false">
      <c r="A77" s="30"/>
      <c r="B77" s="31"/>
      <c r="C77" s="30"/>
      <c r="D77" s="30"/>
      <c r="E77" s="30"/>
      <c r="F77" s="30"/>
      <c r="G77" s="30"/>
      <c r="H77" s="30"/>
      <c r="I77" s="30"/>
      <c r="J77" s="30"/>
    </row>
    <row r="78" customFormat="false" ht="15" hidden="false" customHeight="false" outlineLevel="0" collapsed="false">
      <c r="A78" s="30"/>
      <c r="B78" s="31"/>
      <c r="C78" s="30"/>
      <c r="D78" s="30"/>
      <c r="E78" s="30"/>
      <c r="F78" s="30"/>
      <c r="G78" s="30"/>
      <c r="H78" s="30"/>
      <c r="I78" s="30"/>
      <c r="J78" s="30"/>
    </row>
    <row r="79" customFormat="false" ht="15" hidden="false" customHeight="false" outlineLevel="0" collapsed="false">
      <c r="A79" s="30"/>
      <c r="B79" s="31"/>
      <c r="C79" s="30"/>
      <c r="D79" s="30"/>
      <c r="E79" s="30"/>
      <c r="F79" s="30"/>
      <c r="G79" s="30"/>
      <c r="H79" s="30"/>
      <c r="I79" s="30"/>
      <c r="J79" s="30"/>
    </row>
    <row r="80" customFormat="false" ht="15" hidden="false" customHeight="false" outlineLevel="0" collapsed="false">
      <c r="A80" s="30"/>
      <c r="B80" s="31"/>
      <c r="C80" s="30"/>
      <c r="D80" s="30"/>
      <c r="E80" s="30"/>
      <c r="F80" s="30"/>
      <c r="G80" s="30"/>
      <c r="H80" s="30"/>
      <c r="I80" s="30"/>
      <c r="J80" s="30"/>
    </row>
    <row r="81" customFormat="false" ht="15" hidden="false" customHeight="false" outlineLevel="0" collapsed="false">
      <c r="A81" s="30"/>
      <c r="B81" s="31"/>
      <c r="C81" s="30"/>
      <c r="D81" s="30"/>
      <c r="E81" s="30"/>
      <c r="F81" s="30"/>
      <c r="G81" s="30"/>
      <c r="H81" s="30"/>
      <c r="I81" s="30"/>
      <c r="J81" s="30"/>
    </row>
    <row r="82" customFormat="false" ht="15" hidden="false" customHeight="false" outlineLevel="0" collapsed="false">
      <c r="A82" s="30"/>
      <c r="B82" s="31"/>
      <c r="C82" s="30"/>
      <c r="D82" s="30"/>
      <c r="E82" s="30"/>
      <c r="F82" s="30"/>
      <c r="G82" s="30"/>
      <c r="H82" s="30"/>
      <c r="I82" s="30"/>
      <c r="J82" s="30"/>
    </row>
  </sheetData>
  <sheetProtection algorithmName="SHA-512" hashValue="q/sGJ1Wz+Vrhpfv49kT4jUPFdpK/b5UXtsxRW1N/H9SQ+CO/GM4KLz9EtpWWkXMM5b18bEXoiTs2iqwpVjSeDA==" saltValue="juDigzD5QIEmrLV2zK5lKQ==" spinCount="100000" sheet="true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10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2.75" zeroHeight="false" outlineLevelRow="0" outlineLevelCol="0"/>
  <cols>
    <col collapsed="false" customWidth="true" hidden="false" outlineLevel="0" max="1" min="1" style="47" width="17.14"/>
    <col collapsed="false" customWidth="true" hidden="false" outlineLevel="0" max="7" min="2" style="47" width="16"/>
    <col collapsed="false" customWidth="false" hidden="false" outlineLevel="0" max="1024" min="8" style="48" width="8.86"/>
  </cols>
  <sheetData>
    <row r="1" customFormat="false" ht="15.75" hidden="false" customHeight="false" outlineLevel="0" collapsed="false">
      <c r="A1" s="49" t="s">
        <v>130</v>
      </c>
    </row>
    <row r="2" customFormat="false" ht="47.25" hidden="false" customHeight="true" outlineLevel="0" collapsed="false">
      <c r="A2" s="50" t="s">
        <v>131</v>
      </c>
      <c r="B2" s="50"/>
      <c r="C2" s="50"/>
      <c r="D2" s="50"/>
      <c r="E2" s="50"/>
      <c r="F2" s="50"/>
      <c r="G2" s="50"/>
    </row>
    <row r="3" customFormat="false" ht="21.75" hidden="false" customHeight="true" outlineLevel="0" collapsed="false">
      <c r="A3" s="50" t="s">
        <v>132</v>
      </c>
      <c r="B3" s="50"/>
      <c r="C3" s="50"/>
      <c r="D3" s="50"/>
      <c r="E3" s="50"/>
      <c r="F3" s="50"/>
      <c r="G3" s="50"/>
    </row>
    <row r="4" customFormat="false" ht="15.75" hidden="false" customHeight="false" outlineLevel="0" collapsed="false">
      <c r="A4" s="51" t="s">
        <v>130</v>
      </c>
    </row>
    <row r="5" customFormat="false" ht="21.75" hidden="false" customHeight="true" outlineLevel="0" collapsed="false">
      <c r="A5" s="52" t="s">
        <v>133</v>
      </c>
      <c r="B5" s="52"/>
      <c r="C5" s="52"/>
      <c r="D5" s="52"/>
      <c r="E5" s="52"/>
      <c r="F5" s="52"/>
      <c r="G5" s="52"/>
    </row>
    <row r="6" customFormat="false" ht="15.75" hidden="false" customHeight="true" outlineLevel="0" collapsed="false">
      <c r="A6" s="52" t="s">
        <v>134</v>
      </c>
      <c r="B6" s="52"/>
      <c r="C6" s="52"/>
      <c r="D6" s="52"/>
      <c r="E6" s="52"/>
      <c r="F6" s="52"/>
      <c r="G6" s="52"/>
    </row>
    <row r="7" customFormat="false" ht="23.25" hidden="false" customHeight="true" outlineLevel="0" collapsed="false">
      <c r="A7" s="53" t="str">
        <f aca="false">IF(tabella!H73="I", "Coorte 2022/2023","Coorte 2021/2022")</f>
        <v>Coorte 2021/2022</v>
      </c>
      <c r="B7" s="53"/>
      <c r="C7" s="53"/>
      <c r="D7" s="53"/>
      <c r="E7" s="53"/>
      <c r="F7" s="53"/>
      <c r="G7" s="53"/>
    </row>
    <row r="9" customFormat="false" ht="45.75" hidden="false" customHeight="true" outlineLevel="0" collapsed="false">
      <c r="A9" s="54" t="str">
        <f aca="false">tabella!A2</f>
        <v>Seconda laurea </v>
      </c>
      <c r="B9" s="30" t="str">
        <f aca="false">IF(tabella!B2="sì",tabella!B2,"")</f>
        <v/>
      </c>
      <c r="C9" s="54" t="str">
        <f aca="false">tabella!C2</f>
        <v>Altri percorsi formativi (Master, Corsi)  </v>
      </c>
      <c r="D9" s="30" t="str">
        <f aca="false">IF(tabella!D2="sì",tabella!D2,"")</f>
        <v/>
      </c>
      <c r="E9" s="54" t="str">
        <f aca="false">tabella!E2</f>
        <v>Passaggio di corso</v>
      </c>
      <c r="F9" s="30" t="str">
        <f aca="false">IF(tabella!F2="sì",tabella!F2,"")</f>
        <v/>
      </c>
    </row>
    <row r="10" customFormat="false" ht="36" hidden="false" customHeight="true" outlineLevel="0" collapsed="false">
      <c r="A10" s="54" t="str">
        <f aca="false">tabella!A3</f>
        <v>Studente rinunciatario </v>
      </c>
      <c r="B10" s="30" t="str">
        <f aca="false">IF(tabella!B3="sì",tabella!B3,"")</f>
        <v/>
      </c>
      <c r="C10" s="54" t="str">
        <f aca="false">tabella!C3</f>
        <v>Studente decaduto</v>
      </c>
      <c r="D10" s="30" t="str">
        <f aca="false">IF(tabella!D3="sì",tabella!D3,"")</f>
        <v/>
      </c>
      <c r="E10" s="54" t="str">
        <f aca="false">tabella!E3</f>
        <v>Trasferimento in ingresso </v>
      </c>
      <c r="F10" s="30" t="str">
        <f aca="false">IF(tabella!F3="sì",tabella!F3,"")</f>
        <v/>
      </c>
    </row>
    <row r="11" customFormat="false" ht="57" hidden="false" customHeight="true" outlineLevel="0" collapsed="false">
      <c r="A11" s="54" t="str">
        <f aca="false">tabella!A4</f>
        <v>Attività formative con abilità professionali (max 12 cfu) </v>
      </c>
      <c r="B11" s="30" t="str">
        <f aca="false">IF(tabella!B4="sì",tabella!B4,"")</f>
        <v/>
      </c>
      <c r="C11" s="54" t="str">
        <f aca="false">tabella!C4</f>
        <v>24 CFU </v>
      </c>
      <c r="D11" s="30" t="str">
        <f aca="false">IF(tabella!D4="sì",tabella!D4,"")</f>
        <v/>
      </c>
      <c r="E11" s="54"/>
      <c r="F11" s="54"/>
    </row>
    <row r="13" customFormat="false" ht="12.75" hidden="false" customHeight="false" outlineLevel="0" collapsed="false">
      <c r="A13" s="47" t="str">
        <f aca="false">tabella!A6</f>
        <v>COGNOME</v>
      </c>
      <c r="B13" s="47" t="n">
        <f aca="false">tabella!B6</f>
        <v>0</v>
      </c>
      <c r="C13" s="47" t="str">
        <f aca="false">tabella!C6</f>
        <v>NOME</v>
      </c>
      <c r="D13" s="47" t="n">
        <f aca="false">tabella!D6</f>
        <v>0</v>
      </c>
      <c r="E13" s="47" t="str">
        <f aca="false">tabella!E6</f>
        <v>MATRICOLA</v>
      </c>
      <c r="F13" s="47" t="str">
        <f aca="false">IF(tabella!F6=0,"",tabella!F6)</f>
        <v/>
      </c>
    </row>
    <row r="15" customFormat="false" ht="12.75" hidden="false" customHeight="true" outlineLevel="0" collapsed="false">
      <c r="A15" s="55" t="s">
        <v>135</v>
      </c>
      <c r="B15" s="55"/>
      <c r="C15" s="55"/>
      <c r="D15" s="55"/>
      <c r="E15" s="55"/>
      <c r="F15" s="55"/>
      <c r="G15" s="55"/>
    </row>
    <row r="16" customFormat="false" ht="42.75" hidden="false" customHeight="true" outlineLevel="0" collapsed="false">
      <c r="A16" s="55" t="s">
        <v>136</v>
      </c>
      <c r="B16" s="55" t="s">
        <v>137</v>
      </c>
      <c r="C16" s="55" t="s">
        <v>138</v>
      </c>
      <c r="D16" s="55" t="s">
        <v>139</v>
      </c>
      <c r="E16" s="55" t="s">
        <v>140</v>
      </c>
      <c r="F16" s="55" t="s">
        <v>141</v>
      </c>
      <c r="G16" s="55" t="s">
        <v>142</v>
      </c>
    </row>
    <row r="17" customFormat="false" ht="53.25" hidden="false" customHeight="true" outlineLevel="0" collapsed="false">
      <c r="A17" s="43" t="s">
        <v>143</v>
      </c>
      <c r="B17" s="56" t="s">
        <v>144</v>
      </c>
      <c r="C17" s="57" t="s">
        <v>145</v>
      </c>
      <c r="D17" s="43" t="s">
        <v>81</v>
      </c>
      <c r="E17" s="58" t="n">
        <v>8</v>
      </c>
      <c r="F17" s="59" t="str">
        <f aca="false">calcolo!G33</f>
        <v/>
      </c>
      <c r="G17" s="59" t="str">
        <f aca="false">calcolo!H33</f>
        <v/>
      </c>
    </row>
    <row r="18" customFormat="false" ht="40.5" hidden="false" customHeight="true" outlineLevel="0" collapsed="false">
      <c r="A18" s="43" t="s">
        <v>146</v>
      </c>
      <c r="B18" s="56"/>
      <c r="C18" s="58" t="s">
        <v>147</v>
      </c>
      <c r="D18" s="43" t="s">
        <v>65</v>
      </c>
      <c r="E18" s="58" t="n">
        <v>9</v>
      </c>
      <c r="F18" s="59" t="str">
        <f aca="false">calcolo!G24</f>
        <v/>
      </c>
      <c r="G18" s="59" t="str">
        <f aca="false">calcolo!H24</f>
        <v/>
      </c>
    </row>
    <row r="19" customFormat="false" ht="25.5" hidden="false" customHeight="false" outlineLevel="0" collapsed="false">
      <c r="A19" s="43" t="s">
        <v>148</v>
      </c>
      <c r="B19" s="43"/>
      <c r="C19" s="57" t="s">
        <v>149</v>
      </c>
      <c r="D19" s="43" t="s">
        <v>27</v>
      </c>
      <c r="E19" s="58" t="n">
        <v>8</v>
      </c>
      <c r="F19" s="59" t="str">
        <f aca="false">calcolo!G5</f>
        <v/>
      </c>
      <c r="G19" s="59" t="str">
        <f aca="false">calcolo!H5</f>
        <v/>
      </c>
    </row>
    <row r="20" customFormat="false" ht="38.25" hidden="false" customHeight="false" outlineLevel="0" collapsed="false">
      <c r="A20" s="43" t="s">
        <v>150</v>
      </c>
      <c r="B20" s="43"/>
      <c r="C20" s="58" t="s">
        <v>151</v>
      </c>
      <c r="D20" s="43" t="s">
        <v>71</v>
      </c>
      <c r="E20" s="58" t="n">
        <v>7</v>
      </c>
      <c r="F20" s="59" t="str">
        <f aca="false">calcolo!G27</f>
        <v/>
      </c>
      <c r="G20" s="59" t="str">
        <f aca="false">calcolo!H27</f>
        <v/>
      </c>
    </row>
    <row r="21" customFormat="false" ht="38.25" hidden="false" customHeight="false" outlineLevel="0" collapsed="false">
      <c r="A21" s="43" t="s">
        <v>152</v>
      </c>
      <c r="B21" s="43"/>
      <c r="C21" s="58" t="s">
        <v>153</v>
      </c>
      <c r="D21" s="43" t="s">
        <v>154</v>
      </c>
      <c r="E21" s="58" t="n">
        <v>1</v>
      </c>
      <c r="F21" s="59" t="str">
        <f aca="false">calcolo!G49</f>
        <v/>
      </c>
      <c r="G21" s="59" t="str">
        <f aca="false">calcolo!H49</f>
        <v/>
      </c>
    </row>
    <row r="22" customFormat="false" ht="51" hidden="false" customHeight="false" outlineLevel="0" collapsed="false">
      <c r="A22" s="43" t="s">
        <v>155</v>
      </c>
      <c r="B22" s="43"/>
      <c r="C22" s="58" t="s">
        <v>156</v>
      </c>
      <c r="D22" s="43" t="s">
        <v>36</v>
      </c>
      <c r="E22" s="58" t="n">
        <v>4</v>
      </c>
      <c r="F22" s="59" t="str">
        <f aca="false">calcolo!G9</f>
        <v/>
      </c>
      <c r="G22" s="59" t="str">
        <f aca="false">calcolo!H9</f>
        <v/>
      </c>
    </row>
    <row r="23" customFormat="false" ht="38.25" hidden="false" customHeight="true" outlineLevel="0" collapsed="false">
      <c r="A23" s="60" t="s">
        <v>157</v>
      </c>
      <c r="B23" s="56" t="s">
        <v>158</v>
      </c>
      <c r="C23" s="58" t="s">
        <v>159</v>
      </c>
      <c r="D23" s="43" t="s">
        <v>160</v>
      </c>
      <c r="E23" s="58" t="n">
        <v>6</v>
      </c>
      <c r="F23" s="61" t="str">
        <f aca="false">calcolo!G14</f>
        <v/>
      </c>
      <c r="G23" s="61" t="str">
        <f aca="false">calcolo!H14</f>
        <v/>
      </c>
    </row>
    <row r="24" customFormat="false" ht="25.5" hidden="false" customHeight="false" outlineLevel="0" collapsed="false">
      <c r="A24" s="43" t="s">
        <v>161</v>
      </c>
      <c r="B24" s="56"/>
      <c r="C24" s="58" t="s">
        <v>162</v>
      </c>
      <c r="D24" s="43" t="s">
        <v>47</v>
      </c>
      <c r="E24" s="58" t="n">
        <v>6</v>
      </c>
      <c r="F24" s="61" t="str">
        <f aca="false">calcolo!G15</f>
        <v/>
      </c>
      <c r="G24" s="61" t="str">
        <f aca="false">calcolo!H15</f>
        <v/>
      </c>
    </row>
    <row r="25" customFormat="false" ht="38.25" hidden="false" customHeight="false" outlineLevel="0" collapsed="false">
      <c r="A25" s="43" t="s">
        <v>163</v>
      </c>
      <c r="B25" s="43"/>
      <c r="C25" s="58" t="s">
        <v>164</v>
      </c>
      <c r="D25" s="43" t="s">
        <v>165</v>
      </c>
      <c r="E25" s="58" t="n">
        <v>1</v>
      </c>
      <c r="F25" s="61" t="str">
        <f aca="false">calcolo!G46</f>
        <v/>
      </c>
      <c r="G25" s="61" t="str">
        <f aca="false">calcolo!H46</f>
        <v/>
      </c>
    </row>
    <row r="26" customFormat="false" ht="25.5" hidden="false" customHeight="false" outlineLevel="0" collapsed="false">
      <c r="A26" s="43" t="s">
        <v>163</v>
      </c>
      <c r="B26" s="43"/>
      <c r="C26" s="62" t="s">
        <v>166</v>
      </c>
      <c r="D26" s="43" t="s">
        <v>167</v>
      </c>
      <c r="E26" s="62" t="n">
        <v>8</v>
      </c>
      <c r="F26" s="59" t="str">
        <f aca="false">calcolo!G17</f>
        <v/>
      </c>
      <c r="G26" s="59" t="str">
        <f aca="false">calcolo!H17</f>
        <v/>
      </c>
    </row>
    <row r="27" customFormat="false" ht="38.25" hidden="false" customHeight="false" outlineLevel="0" collapsed="false">
      <c r="A27" s="32" t="s">
        <v>168</v>
      </c>
      <c r="B27" s="32"/>
      <c r="C27" s="58" t="s">
        <v>169</v>
      </c>
      <c r="D27" s="32" t="s">
        <v>170</v>
      </c>
      <c r="E27" s="58" t="n">
        <v>2</v>
      </c>
      <c r="F27" s="59" t="str">
        <f aca="false">calcolo!G58</f>
        <v/>
      </c>
      <c r="G27" s="59" t="str">
        <f aca="false">calcolo!H58</f>
        <v/>
      </c>
    </row>
    <row r="28" customFormat="false" ht="12.75" hidden="false" customHeight="false" outlineLevel="0" collapsed="false">
      <c r="A28" s="63"/>
      <c r="B28" s="63"/>
      <c r="C28" s="63"/>
      <c r="D28" s="63"/>
      <c r="E28" s="63"/>
      <c r="F28" s="63"/>
      <c r="G28" s="64"/>
    </row>
    <row r="29" customFormat="false" ht="12.75" hidden="false" customHeight="false" outlineLevel="0" collapsed="false">
      <c r="A29" s="63"/>
      <c r="B29" s="63"/>
      <c r="C29" s="63"/>
      <c r="D29" s="63"/>
      <c r="E29" s="63"/>
      <c r="F29" s="63"/>
      <c r="G29" s="65"/>
    </row>
    <row r="30" customFormat="false" ht="12.75" hidden="false" customHeight="true" outlineLevel="0" collapsed="false">
      <c r="A30" s="55" t="s">
        <v>171</v>
      </c>
      <c r="B30" s="55"/>
      <c r="C30" s="55"/>
      <c r="D30" s="55"/>
      <c r="E30" s="55"/>
      <c r="F30" s="55"/>
      <c r="G30" s="55"/>
    </row>
    <row r="31" customFormat="false" ht="38.25" hidden="false" customHeight="false" outlineLevel="0" collapsed="false">
      <c r="A31" s="55" t="s">
        <v>136</v>
      </c>
      <c r="B31" s="55" t="s">
        <v>137</v>
      </c>
      <c r="C31" s="55" t="s">
        <v>138</v>
      </c>
      <c r="D31" s="55" t="s">
        <v>139</v>
      </c>
      <c r="E31" s="55" t="s">
        <v>140</v>
      </c>
      <c r="F31" s="55" t="s">
        <v>141</v>
      </c>
      <c r="G31" s="55" t="s">
        <v>142</v>
      </c>
    </row>
    <row r="32" customFormat="false" ht="25.5" hidden="false" customHeight="false" outlineLevel="0" collapsed="false">
      <c r="A32" s="43" t="s">
        <v>148</v>
      </c>
      <c r="B32" s="43"/>
      <c r="C32" s="43" t="s">
        <v>172</v>
      </c>
      <c r="D32" s="43" t="s">
        <v>173</v>
      </c>
      <c r="E32" s="58" t="n">
        <v>3</v>
      </c>
      <c r="F32" s="66" t="str">
        <f aca="false">calcolo!G39</f>
        <v/>
      </c>
      <c r="G32" s="66" t="str">
        <f aca="false">calcolo!H39</f>
        <v/>
      </c>
    </row>
    <row r="33" customFormat="false" ht="25.5" hidden="false" customHeight="false" outlineLevel="0" collapsed="false">
      <c r="A33" s="43" t="s">
        <v>174</v>
      </c>
      <c r="B33" s="43"/>
      <c r="C33" s="43" t="s">
        <v>175</v>
      </c>
      <c r="D33" s="43" t="s">
        <v>176</v>
      </c>
      <c r="E33" s="58" t="n">
        <v>8</v>
      </c>
      <c r="F33" s="59" t="str">
        <f aca="false">calcolo!G16</f>
        <v/>
      </c>
      <c r="G33" s="59" t="str">
        <f aca="false">calcolo!H16</f>
        <v/>
      </c>
    </row>
    <row r="34" customFormat="false" ht="38.25" hidden="false" customHeight="false" outlineLevel="0" collapsed="false">
      <c r="A34" s="43" t="s">
        <v>174</v>
      </c>
      <c r="B34" s="43"/>
      <c r="C34" s="43" t="s">
        <v>177</v>
      </c>
      <c r="D34" s="43" t="s">
        <v>178</v>
      </c>
      <c r="E34" s="58" t="n">
        <v>1</v>
      </c>
      <c r="F34" s="59" t="str">
        <f aca="false">calcolo!G45</f>
        <v/>
      </c>
      <c r="G34" s="59" t="str">
        <f aca="false">calcolo!H45</f>
        <v/>
      </c>
    </row>
    <row r="35" customFormat="false" ht="38.25" hidden="false" customHeight="false" outlineLevel="0" collapsed="false">
      <c r="A35" s="43" t="s">
        <v>179</v>
      </c>
      <c r="B35" s="43"/>
      <c r="C35" s="43" t="s">
        <v>180</v>
      </c>
      <c r="D35" s="43" t="s">
        <v>181</v>
      </c>
      <c r="E35" s="58" t="n">
        <v>1</v>
      </c>
      <c r="F35" s="61" t="str">
        <f aca="false">calcolo!G40</f>
        <v/>
      </c>
      <c r="G35" s="61" t="str">
        <f aca="false">calcolo!H40</f>
        <v/>
      </c>
    </row>
    <row r="36" customFormat="false" ht="25.5" hidden="false" customHeight="true" outlineLevel="0" collapsed="false">
      <c r="A36" s="43" t="s">
        <v>179</v>
      </c>
      <c r="B36" s="43" t="s">
        <v>182</v>
      </c>
      <c r="C36" s="43" t="s">
        <v>183</v>
      </c>
      <c r="D36" s="43" t="s">
        <v>184</v>
      </c>
      <c r="E36" s="58" t="n">
        <v>6</v>
      </c>
      <c r="F36" s="61" t="str">
        <f aca="false">calcolo!G6</f>
        <v/>
      </c>
      <c r="G36" s="61" t="str">
        <f aca="false">calcolo!H6</f>
        <v/>
      </c>
    </row>
    <row r="37" customFormat="false" ht="51" hidden="false" customHeight="false" outlineLevel="0" collapsed="false">
      <c r="A37" s="43" t="s">
        <v>185</v>
      </c>
      <c r="B37" s="43"/>
      <c r="C37" s="43" t="s">
        <v>183</v>
      </c>
      <c r="D37" s="43" t="s">
        <v>186</v>
      </c>
      <c r="E37" s="58" t="n">
        <v>6</v>
      </c>
      <c r="F37" s="59" t="str">
        <f aca="false">calcolo!G18</f>
        <v/>
      </c>
      <c r="G37" s="59" t="str">
        <f aca="false">calcolo!H18</f>
        <v/>
      </c>
    </row>
    <row r="38" customFormat="false" ht="25.5" hidden="false" customHeight="false" outlineLevel="0" collapsed="false">
      <c r="A38" s="43" t="s">
        <v>187</v>
      </c>
      <c r="B38" s="43"/>
      <c r="C38" s="43" t="s">
        <v>188</v>
      </c>
      <c r="D38" s="43" t="s">
        <v>189</v>
      </c>
      <c r="E38" s="58" t="n">
        <v>8</v>
      </c>
      <c r="F38" s="61" t="str">
        <f aca="false">calcolo!G31</f>
        <v/>
      </c>
      <c r="G38" s="61" t="str">
        <f aca="false">calcolo!H31</f>
        <v/>
      </c>
    </row>
    <row r="39" customFormat="false" ht="25.5" hidden="false" customHeight="false" outlineLevel="0" collapsed="false">
      <c r="A39" s="43" t="s">
        <v>190</v>
      </c>
      <c r="B39" s="43"/>
      <c r="C39" s="43" t="s">
        <v>191</v>
      </c>
      <c r="D39" s="43" t="s">
        <v>192</v>
      </c>
      <c r="E39" s="58" t="n">
        <v>8</v>
      </c>
      <c r="F39" s="61" t="str">
        <f aca="false">calcolo!G32</f>
        <v/>
      </c>
      <c r="G39" s="61" t="str">
        <f aca="false">calcolo!H32</f>
        <v/>
      </c>
    </row>
    <row r="40" customFormat="false" ht="25.5" hidden="false" customHeight="true" outlineLevel="0" collapsed="false">
      <c r="A40" s="43" t="s">
        <v>193</v>
      </c>
      <c r="B40" s="43" t="s">
        <v>194</v>
      </c>
      <c r="C40" s="43" t="s">
        <v>195</v>
      </c>
      <c r="D40" s="43" t="s">
        <v>32</v>
      </c>
      <c r="E40" s="58" t="n">
        <v>6</v>
      </c>
      <c r="F40" s="61" t="str">
        <f aca="false">calcolo!G7</f>
        <v/>
      </c>
      <c r="G40" s="61" t="str">
        <f aca="false">calcolo!H7</f>
        <v/>
      </c>
    </row>
    <row r="41" customFormat="false" ht="40.5" hidden="false" customHeight="true" outlineLevel="0" collapsed="false">
      <c r="A41" s="43" t="s">
        <v>193</v>
      </c>
      <c r="B41" s="43"/>
      <c r="C41" s="43" t="s">
        <v>196</v>
      </c>
      <c r="D41" s="43" t="s">
        <v>197</v>
      </c>
      <c r="E41" s="58" t="n">
        <v>6</v>
      </c>
      <c r="F41" s="61" t="str">
        <f aca="false">calcolo!G19</f>
        <v/>
      </c>
      <c r="G41" s="61" t="str">
        <f aca="false">calcolo!H19</f>
        <v/>
      </c>
    </row>
    <row r="42" customFormat="false" ht="25.5" hidden="false" customHeight="false" outlineLevel="0" collapsed="false">
      <c r="A42" s="43" t="s">
        <v>198</v>
      </c>
      <c r="B42" s="43"/>
      <c r="C42" s="43" t="s">
        <v>199</v>
      </c>
      <c r="D42" s="43" t="s">
        <v>200</v>
      </c>
      <c r="E42" s="58" t="n">
        <v>1</v>
      </c>
      <c r="F42" s="61" t="str">
        <f aca="false">calcolo!G52</f>
        <v/>
      </c>
      <c r="G42" s="61" t="str">
        <f aca="false">calcolo!H52</f>
        <v/>
      </c>
    </row>
    <row r="43" customFormat="false" ht="38.25" hidden="false" customHeight="false" outlineLevel="0" collapsed="false">
      <c r="A43" s="32" t="s">
        <v>201</v>
      </c>
      <c r="B43" s="32"/>
      <c r="C43" s="32" t="s">
        <v>202</v>
      </c>
      <c r="D43" s="32" t="s">
        <v>203</v>
      </c>
      <c r="E43" s="67" t="n">
        <v>2</v>
      </c>
      <c r="F43" s="59" t="str">
        <f aca="false">calcolo!G59</f>
        <v/>
      </c>
      <c r="G43" s="59" t="str">
        <f aca="false">calcolo!H59</f>
        <v/>
      </c>
    </row>
    <row r="44" customFormat="false" ht="12.75" hidden="false" customHeight="false" outlineLevel="0" collapsed="false">
      <c r="A44" s="63"/>
      <c r="B44" s="63"/>
      <c r="C44" s="63"/>
      <c r="D44" s="63"/>
      <c r="E44" s="63"/>
      <c r="F44" s="63"/>
      <c r="G44" s="63"/>
    </row>
    <row r="45" customFormat="false" ht="12.75" hidden="false" customHeight="false" outlineLevel="0" collapsed="false">
      <c r="A45" s="63"/>
      <c r="B45" s="63"/>
      <c r="C45" s="63"/>
      <c r="D45" s="63"/>
      <c r="E45" s="63"/>
      <c r="F45" s="63"/>
      <c r="G45" s="63"/>
    </row>
    <row r="46" customFormat="false" ht="12.75" hidden="false" customHeight="true" outlineLevel="0" collapsed="false">
      <c r="A46" s="55" t="s">
        <v>204</v>
      </c>
      <c r="B46" s="55"/>
      <c r="C46" s="55"/>
      <c r="D46" s="55"/>
      <c r="E46" s="55"/>
      <c r="F46" s="55"/>
      <c r="G46" s="55"/>
    </row>
    <row r="47" customFormat="false" ht="38.25" hidden="false" customHeight="false" outlineLevel="0" collapsed="false">
      <c r="A47" s="55" t="s">
        <v>136</v>
      </c>
      <c r="B47" s="55" t="s">
        <v>137</v>
      </c>
      <c r="C47" s="55" t="s">
        <v>138</v>
      </c>
      <c r="D47" s="55" t="s">
        <v>139</v>
      </c>
      <c r="E47" s="55" t="s">
        <v>140</v>
      </c>
      <c r="F47" s="55" t="s">
        <v>141</v>
      </c>
      <c r="G47" s="55" t="s">
        <v>142</v>
      </c>
    </row>
    <row r="48" customFormat="false" ht="38.25" hidden="false" customHeight="false" outlineLevel="0" collapsed="false">
      <c r="A48" s="43" t="s">
        <v>205</v>
      </c>
      <c r="B48" s="43"/>
      <c r="C48" s="43" t="s">
        <v>206</v>
      </c>
      <c r="D48" s="43" t="s">
        <v>207</v>
      </c>
      <c r="E48" s="58" t="s">
        <v>208</v>
      </c>
      <c r="F48" s="59" t="str">
        <f aca="false">calcolo!G22</f>
        <v/>
      </c>
      <c r="G48" s="59" t="str">
        <f aca="false">calcolo!H22</f>
        <v/>
      </c>
    </row>
    <row r="49" customFormat="false" ht="51" hidden="false" customHeight="false" outlineLevel="0" collapsed="false">
      <c r="A49" s="43" t="s">
        <v>148</v>
      </c>
      <c r="B49" s="43"/>
      <c r="C49" s="43" t="s">
        <v>209</v>
      </c>
      <c r="D49" s="43" t="s">
        <v>210</v>
      </c>
      <c r="E49" s="58" t="n">
        <v>1</v>
      </c>
      <c r="F49" s="59" t="str">
        <f aca="false">calcolo!G47</f>
        <v/>
      </c>
      <c r="G49" s="59" t="str">
        <f aca="false">calcolo!H47</f>
        <v/>
      </c>
    </row>
    <row r="50" customFormat="false" ht="38.25" hidden="false" customHeight="false" outlineLevel="0" collapsed="false">
      <c r="A50" s="43" t="s">
        <v>205</v>
      </c>
      <c r="B50" s="43"/>
      <c r="C50" s="43" t="s">
        <v>211</v>
      </c>
      <c r="D50" s="43" t="s">
        <v>82</v>
      </c>
      <c r="E50" s="58" t="n">
        <v>6</v>
      </c>
      <c r="F50" s="59" t="str">
        <f aca="false">calcolo!G34</f>
        <v/>
      </c>
      <c r="G50" s="59" t="str">
        <f aca="false">calcolo!H34</f>
        <v/>
      </c>
    </row>
    <row r="51" customFormat="false" ht="38.25" hidden="false" customHeight="false" outlineLevel="0" collapsed="false">
      <c r="A51" s="43" t="s">
        <v>212</v>
      </c>
      <c r="B51" s="43"/>
      <c r="C51" s="43" t="s">
        <v>213</v>
      </c>
      <c r="D51" s="43" t="s">
        <v>214</v>
      </c>
      <c r="E51" s="58" t="n">
        <v>7</v>
      </c>
      <c r="F51" s="59" t="str">
        <f aca="false">calcolo!G25</f>
        <v/>
      </c>
      <c r="G51" s="59" t="str">
        <f aca="false">calcolo!H25</f>
        <v/>
      </c>
    </row>
    <row r="52" customFormat="false" ht="38.25" hidden="false" customHeight="false" outlineLevel="0" collapsed="false">
      <c r="A52" s="43" t="s">
        <v>212</v>
      </c>
      <c r="B52" s="43"/>
      <c r="C52" s="43" t="s">
        <v>215</v>
      </c>
      <c r="D52" s="43" t="s">
        <v>216</v>
      </c>
      <c r="E52" s="58" t="n">
        <v>1</v>
      </c>
      <c r="F52" s="59" t="str">
        <f aca="false">calcolo!G48</f>
        <v/>
      </c>
      <c r="G52" s="59" t="str">
        <f aca="false">calcolo!H48</f>
        <v/>
      </c>
    </row>
    <row r="53" customFormat="false" ht="38.25" hidden="false" customHeight="false" outlineLevel="0" collapsed="false">
      <c r="A53" s="43" t="s">
        <v>217</v>
      </c>
      <c r="B53" s="43"/>
      <c r="C53" s="43" t="s">
        <v>218</v>
      </c>
      <c r="D53" s="43" t="s">
        <v>40</v>
      </c>
      <c r="E53" s="58" t="n">
        <v>5</v>
      </c>
      <c r="F53" s="59" t="str">
        <f aca="false">calcolo!G11</f>
        <v/>
      </c>
      <c r="G53" s="59" t="str">
        <f aca="false">calcolo!H11</f>
        <v/>
      </c>
    </row>
    <row r="54" customFormat="false" ht="38.25" hidden="false" customHeight="false" outlineLevel="0" collapsed="false">
      <c r="A54" s="43" t="s">
        <v>219</v>
      </c>
      <c r="B54" s="43"/>
      <c r="C54" s="43" t="s">
        <v>220</v>
      </c>
      <c r="D54" s="43" t="s">
        <v>221</v>
      </c>
      <c r="E54" s="58" t="n">
        <v>8</v>
      </c>
      <c r="F54" s="59" t="str">
        <f aca="false">calcolo!G10</f>
        <v/>
      </c>
      <c r="G54" s="59" t="str">
        <f aca="false">calcolo!H10</f>
        <v/>
      </c>
    </row>
    <row r="55" customFormat="false" ht="51" hidden="false" customHeight="false" outlineLevel="0" collapsed="false">
      <c r="A55" s="43" t="s">
        <v>219</v>
      </c>
      <c r="B55" s="43"/>
      <c r="C55" s="43" t="s">
        <v>222</v>
      </c>
      <c r="D55" s="43" t="s">
        <v>223</v>
      </c>
      <c r="E55" s="58" t="n">
        <v>1</v>
      </c>
      <c r="F55" s="59" t="str">
        <f aca="false">calcolo!G43</f>
        <v/>
      </c>
      <c r="G55" s="59" t="str">
        <f aca="false">calcolo!H43</f>
        <v/>
      </c>
    </row>
    <row r="56" customFormat="false" ht="25.5" hidden="false" customHeight="false" outlineLevel="0" collapsed="false">
      <c r="A56" s="43" t="s">
        <v>161</v>
      </c>
      <c r="B56" s="43"/>
      <c r="C56" s="43" t="s">
        <v>224</v>
      </c>
      <c r="D56" s="43" t="s">
        <v>225</v>
      </c>
      <c r="E56" s="58" t="n">
        <v>8</v>
      </c>
      <c r="F56" s="59" t="str">
        <f aca="false">calcolo!G8</f>
        <v/>
      </c>
      <c r="G56" s="59" t="str">
        <f aca="false">calcolo!H8</f>
        <v/>
      </c>
    </row>
    <row r="57" customFormat="false" ht="38.25" hidden="false" customHeight="false" outlineLevel="0" collapsed="false">
      <c r="A57" s="43" t="s">
        <v>161</v>
      </c>
      <c r="B57" s="43"/>
      <c r="C57" s="43" t="s">
        <v>226</v>
      </c>
      <c r="D57" s="43" t="s">
        <v>227</v>
      </c>
      <c r="E57" s="58" t="s">
        <v>228</v>
      </c>
      <c r="F57" s="59" t="str">
        <f aca="false">calcolo!G42</f>
        <v/>
      </c>
      <c r="G57" s="59" t="str">
        <f aca="false">calcolo!H42</f>
        <v/>
      </c>
    </row>
    <row r="58" customFormat="false" ht="38.25" hidden="false" customHeight="false" outlineLevel="0" collapsed="false">
      <c r="A58" s="43" t="s">
        <v>229</v>
      </c>
      <c r="B58" s="43"/>
      <c r="C58" s="43" t="s">
        <v>230</v>
      </c>
      <c r="D58" s="43" t="s">
        <v>231</v>
      </c>
      <c r="E58" s="58" t="s">
        <v>232</v>
      </c>
      <c r="F58" s="59" t="str">
        <f aca="false">calcolo!G21</f>
        <v/>
      </c>
      <c r="G58" s="59" t="str">
        <f aca="false">calcolo!H21</f>
        <v/>
      </c>
    </row>
    <row r="59" customFormat="false" ht="38.25" hidden="false" customHeight="false" outlineLevel="0" collapsed="false">
      <c r="A59" s="43" t="s">
        <v>229</v>
      </c>
      <c r="B59" s="43"/>
      <c r="C59" s="43" t="s">
        <v>233</v>
      </c>
      <c r="D59" s="43" t="s">
        <v>234</v>
      </c>
      <c r="E59" s="58" t="n">
        <v>1</v>
      </c>
      <c r="F59" s="59" t="str">
        <f aca="false">calcolo!G41</f>
        <v/>
      </c>
      <c r="G59" s="59" t="str">
        <f aca="false">calcolo!H41</f>
        <v/>
      </c>
    </row>
    <row r="60" customFormat="false" ht="38.25" hidden="false" customHeight="false" outlineLevel="0" collapsed="false">
      <c r="A60" s="32" t="s">
        <v>168</v>
      </c>
      <c r="B60" s="32"/>
      <c r="C60" s="32" t="s">
        <v>235</v>
      </c>
      <c r="D60" s="32" t="s">
        <v>236</v>
      </c>
      <c r="E60" s="67" t="s">
        <v>228</v>
      </c>
      <c r="F60" s="59"/>
      <c r="G60" s="59"/>
    </row>
    <row r="61" customFormat="false" ht="12.75" hidden="false" customHeight="false" outlineLevel="0" collapsed="false">
      <c r="A61" s="63"/>
      <c r="B61" s="63"/>
      <c r="C61" s="63"/>
      <c r="D61" s="63"/>
      <c r="E61" s="63"/>
      <c r="F61" s="63"/>
      <c r="G61" s="63"/>
    </row>
    <row r="62" customFormat="false" ht="12.75" hidden="false" customHeight="false" outlineLevel="0" collapsed="false">
      <c r="A62" s="63"/>
      <c r="B62" s="63"/>
      <c r="C62" s="63"/>
      <c r="D62" s="63"/>
      <c r="E62" s="63"/>
      <c r="F62" s="63"/>
      <c r="G62" s="63"/>
    </row>
    <row r="63" customFormat="false" ht="12.75" hidden="false" customHeight="true" outlineLevel="0" collapsed="false">
      <c r="A63" s="55" t="s">
        <v>237</v>
      </c>
      <c r="B63" s="55"/>
      <c r="C63" s="55"/>
      <c r="D63" s="55"/>
      <c r="E63" s="55"/>
      <c r="F63" s="55"/>
      <c r="G63" s="55"/>
    </row>
    <row r="64" customFormat="false" ht="38.25" hidden="false" customHeight="false" outlineLevel="0" collapsed="false">
      <c r="A64" s="55" t="s">
        <v>136</v>
      </c>
      <c r="B64" s="55" t="s">
        <v>137</v>
      </c>
      <c r="C64" s="55" t="s">
        <v>138</v>
      </c>
      <c r="D64" s="55" t="s">
        <v>139</v>
      </c>
      <c r="E64" s="55" t="s">
        <v>140</v>
      </c>
      <c r="F64" s="55" t="s">
        <v>141</v>
      </c>
      <c r="G64" s="55" t="s">
        <v>142</v>
      </c>
    </row>
    <row r="65" customFormat="false" ht="38.25" hidden="false" customHeight="false" outlineLevel="0" collapsed="false">
      <c r="A65" s="43" t="s">
        <v>238</v>
      </c>
      <c r="B65" s="43"/>
      <c r="C65" s="43" t="s">
        <v>239</v>
      </c>
      <c r="D65" s="43" t="s">
        <v>240</v>
      </c>
      <c r="E65" s="58" t="n">
        <v>8</v>
      </c>
      <c r="F65" s="59" t="str">
        <f aca="false">calcolo!G30</f>
        <v/>
      </c>
      <c r="G65" s="59" t="str">
        <f aca="false">calcolo!H30</f>
        <v/>
      </c>
    </row>
    <row r="66" customFormat="false" ht="51" hidden="false" customHeight="true" outlineLevel="0" collapsed="false">
      <c r="A66" s="43" t="s">
        <v>241</v>
      </c>
      <c r="B66" s="43" t="s">
        <v>242</v>
      </c>
      <c r="C66" s="43" t="s">
        <v>243</v>
      </c>
      <c r="D66" s="43" t="s">
        <v>244</v>
      </c>
      <c r="E66" s="58" t="n">
        <v>8</v>
      </c>
      <c r="F66" s="59" t="str">
        <f aca="false">calcolo!G28</f>
        <v/>
      </c>
      <c r="G66" s="59" t="str">
        <f aca="false">calcolo!H28</f>
        <v/>
      </c>
    </row>
    <row r="67" customFormat="false" ht="63.75" hidden="false" customHeight="false" outlineLevel="0" collapsed="false">
      <c r="A67" s="43" t="s">
        <v>241</v>
      </c>
      <c r="B67" s="43"/>
      <c r="C67" s="43" t="s">
        <v>245</v>
      </c>
      <c r="D67" s="43" t="s">
        <v>246</v>
      </c>
      <c r="E67" s="58" t="s">
        <v>232</v>
      </c>
      <c r="F67" s="59" t="str">
        <f aca="false">calcolo!G29</f>
        <v/>
      </c>
      <c r="G67" s="59" t="str">
        <f aca="false">calcolo!H29</f>
        <v/>
      </c>
    </row>
    <row r="68" customFormat="false" ht="25.5" hidden="false" customHeight="false" outlineLevel="0" collapsed="false">
      <c r="A68" s="43" t="s">
        <v>148</v>
      </c>
      <c r="B68" s="43"/>
      <c r="C68" s="43" t="s">
        <v>247</v>
      </c>
      <c r="D68" s="43" t="s">
        <v>248</v>
      </c>
      <c r="E68" s="58" t="n">
        <v>8</v>
      </c>
      <c r="F68" s="59" t="str">
        <f aca="false">calcolo!G26</f>
        <v/>
      </c>
      <c r="G68" s="59" t="str">
        <f aca="false">calcolo!H26</f>
        <v/>
      </c>
    </row>
    <row r="69" customFormat="false" ht="25.5" hidden="false" customHeight="false" outlineLevel="0" collapsed="false">
      <c r="A69" s="43" t="s">
        <v>148</v>
      </c>
      <c r="B69" s="43"/>
      <c r="C69" s="43" t="s">
        <v>249</v>
      </c>
      <c r="D69" s="43" t="s">
        <v>250</v>
      </c>
      <c r="E69" s="58" t="n">
        <v>2</v>
      </c>
      <c r="F69" s="59" t="str">
        <f aca="false">calcolo!G49</f>
        <v/>
      </c>
      <c r="G69" s="59" t="str">
        <f aca="false">calcolo!H49</f>
        <v/>
      </c>
    </row>
    <row r="70" customFormat="false" ht="38.25" hidden="false" customHeight="false" outlineLevel="0" collapsed="false">
      <c r="A70" s="43" t="s">
        <v>251</v>
      </c>
      <c r="B70" s="43"/>
      <c r="C70" s="43" t="s">
        <v>252</v>
      </c>
      <c r="D70" s="43" t="s">
        <v>253</v>
      </c>
      <c r="E70" s="58" t="n">
        <v>8</v>
      </c>
      <c r="F70" s="59" t="str">
        <f aca="false">calcolo!G20</f>
        <v/>
      </c>
      <c r="G70" s="59" t="str">
        <f aca="false">calcolo!H20</f>
        <v/>
      </c>
    </row>
    <row r="71" customFormat="false" ht="38.25" hidden="false" customHeight="false" outlineLevel="0" collapsed="false">
      <c r="A71" s="43" t="s">
        <v>251</v>
      </c>
      <c r="B71" s="43"/>
      <c r="C71" s="43" t="s">
        <v>254</v>
      </c>
      <c r="D71" s="43" t="s">
        <v>255</v>
      </c>
      <c r="E71" s="58" t="n">
        <v>1</v>
      </c>
      <c r="F71" s="59" t="str">
        <f aca="false">calcolo!G37</f>
        <v/>
      </c>
      <c r="G71" s="59" t="str">
        <f aca="false">calcolo!H37</f>
        <v/>
      </c>
    </row>
    <row r="72" customFormat="false" ht="25.5" hidden="false" customHeight="false" outlineLevel="0" collapsed="false">
      <c r="A72" s="43" t="s">
        <v>256</v>
      </c>
      <c r="B72" s="43"/>
      <c r="C72" s="43" t="s">
        <v>257</v>
      </c>
      <c r="D72" s="43" t="s">
        <v>258</v>
      </c>
      <c r="E72" s="58" t="s">
        <v>232</v>
      </c>
      <c r="F72" s="59" t="str">
        <f aca="false">calcolo!G23</f>
        <v/>
      </c>
      <c r="G72" s="59" t="str">
        <f aca="false">calcolo!H23</f>
        <v/>
      </c>
    </row>
    <row r="73" customFormat="false" ht="51" hidden="false" customHeight="false" outlineLevel="0" collapsed="false">
      <c r="A73" s="43" t="s">
        <v>241</v>
      </c>
      <c r="B73" s="43"/>
      <c r="C73" s="43" t="s">
        <v>259</v>
      </c>
      <c r="D73" s="43" t="s">
        <v>260</v>
      </c>
      <c r="E73" s="58" t="n">
        <v>1</v>
      </c>
      <c r="F73" s="59" t="str">
        <f aca="false">calcolo!G51</f>
        <v/>
      </c>
      <c r="G73" s="59" t="str">
        <f aca="false">calcolo!H51</f>
        <v/>
      </c>
    </row>
    <row r="74" customFormat="false" ht="38.25" hidden="false" customHeight="false" outlineLevel="0" collapsed="false">
      <c r="A74" s="32" t="s">
        <v>168</v>
      </c>
      <c r="B74" s="32"/>
      <c r="C74" s="32" t="s">
        <v>261</v>
      </c>
      <c r="D74" s="32" t="s">
        <v>262</v>
      </c>
      <c r="E74" s="67" t="s">
        <v>228</v>
      </c>
      <c r="F74" s="59"/>
      <c r="G74" s="59"/>
    </row>
    <row r="75" customFormat="false" ht="12.75" hidden="false" customHeight="false" outlineLevel="0" collapsed="false">
      <c r="C75" s="63"/>
      <c r="D75" s="63"/>
      <c r="E75" s="63"/>
      <c r="F75" s="63"/>
      <c r="G75" s="63"/>
    </row>
    <row r="76" customFormat="false" ht="12.75" hidden="false" customHeight="false" outlineLevel="0" collapsed="false">
      <c r="A76" s="63"/>
      <c r="B76" s="63"/>
      <c r="C76" s="63"/>
      <c r="D76" s="63"/>
      <c r="E76" s="63"/>
      <c r="F76" s="63"/>
      <c r="G76" s="63"/>
    </row>
    <row r="77" customFormat="false" ht="12.75" hidden="false" customHeight="true" outlineLevel="0" collapsed="false">
      <c r="A77" s="55" t="s">
        <v>263</v>
      </c>
      <c r="B77" s="55"/>
      <c r="C77" s="55"/>
      <c r="D77" s="55"/>
      <c r="E77" s="55"/>
      <c r="F77" s="55"/>
      <c r="G77" s="55"/>
    </row>
    <row r="78" customFormat="false" ht="38.25" hidden="false" customHeight="false" outlineLevel="0" collapsed="false">
      <c r="A78" s="55" t="s">
        <v>136</v>
      </c>
      <c r="B78" s="55" t="s">
        <v>137</v>
      </c>
      <c r="C78" s="55" t="s">
        <v>138</v>
      </c>
      <c r="D78" s="55" t="s">
        <v>139</v>
      </c>
      <c r="E78" s="55" t="s">
        <v>140</v>
      </c>
      <c r="F78" s="55" t="s">
        <v>141</v>
      </c>
      <c r="G78" s="55" t="s">
        <v>142</v>
      </c>
    </row>
    <row r="79" customFormat="false" ht="25.5" hidden="false" customHeight="true" outlineLevel="0" collapsed="false">
      <c r="A79" s="43" t="s">
        <v>264</v>
      </c>
      <c r="B79" s="43" t="s">
        <v>265</v>
      </c>
      <c r="C79" s="43" t="s">
        <v>266</v>
      </c>
      <c r="D79" s="43" t="s">
        <v>267</v>
      </c>
      <c r="E79" s="58" t="s">
        <v>208</v>
      </c>
      <c r="F79" s="58" t="str">
        <f aca="false">calcolo!G3</f>
        <v/>
      </c>
      <c r="G79" s="58" t="str">
        <f aca="false">calcolo!H3</f>
        <v/>
      </c>
    </row>
    <row r="80" customFormat="false" ht="25.5" hidden="false" customHeight="false" outlineLevel="0" collapsed="false">
      <c r="A80" s="43" t="s">
        <v>264</v>
      </c>
      <c r="B80" s="43"/>
      <c r="C80" s="43" t="s">
        <v>268</v>
      </c>
      <c r="D80" s="43" t="s">
        <v>269</v>
      </c>
      <c r="E80" s="58" t="n">
        <v>6</v>
      </c>
      <c r="F80" s="58" t="str">
        <f aca="false">calcolo!G12</f>
        <v/>
      </c>
      <c r="G80" s="58" t="str">
        <f aca="false">calcolo!H12</f>
        <v/>
      </c>
    </row>
    <row r="81" customFormat="false" ht="38.25" hidden="false" customHeight="false" outlineLevel="0" collapsed="false">
      <c r="A81" s="43" t="s">
        <v>264</v>
      </c>
      <c r="B81" s="43"/>
      <c r="C81" s="43" t="s">
        <v>270</v>
      </c>
      <c r="D81" s="43" t="s">
        <v>271</v>
      </c>
      <c r="E81" s="58" t="s">
        <v>272</v>
      </c>
      <c r="F81" s="58" t="str">
        <f aca="false">calcolo!G44</f>
        <v/>
      </c>
      <c r="G81" s="58" t="str">
        <f aca="false">calcolo!H44</f>
        <v/>
      </c>
    </row>
    <row r="82" customFormat="false" ht="25.5" hidden="false" customHeight="true" outlineLevel="0" collapsed="false">
      <c r="A82" s="43" t="s">
        <v>273</v>
      </c>
      <c r="B82" s="43" t="s">
        <v>274</v>
      </c>
      <c r="C82" s="43" t="s">
        <v>275</v>
      </c>
      <c r="D82" s="43" t="s">
        <v>276</v>
      </c>
      <c r="E82" s="58" t="s">
        <v>277</v>
      </c>
      <c r="F82" s="58" t="str">
        <f aca="false">calcolo!G13</f>
        <v/>
      </c>
      <c r="G82" s="58" t="str">
        <f aca="false">calcolo!H13</f>
        <v/>
      </c>
    </row>
    <row r="83" customFormat="false" ht="25.5" hidden="false" customHeight="false" outlineLevel="0" collapsed="false">
      <c r="A83" s="43" t="s">
        <v>278</v>
      </c>
      <c r="B83" s="43"/>
      <c r="C83" s="43" t="s">
        <v>279</v>
      </c>
      <c r="D83" s="43" t="s">
        <v>280</v>
      </c>
      <c r="E83" s="58" t="s">
        <v>232</v>
      </c>
      <c r="F83" s="58" t="str">
        <f aca="false">calcolo!G4</f>
        <v/>
      </c>
      <c r="G83" s="58" t="str">
        <f aca="false">calcolo!H4</f>
        <v/>
      </c>
    </row>
    <row r="84" customFormat="false" ht="25.5" hidden="false" customHeight="false" outlineLevel="0" collapsed="false">
      <c r="A84" s="43" t="s">
        <v>278</v>
      </c>
      <c r="B84" s="43"/>
      <c r="C84" s="43" t="s">
        <v>281</v>
      </c>
      <c r="D84" s="43" t="s">
        <v>282</v>
      </c>
      <c r="E84" s="58" t="n">
        <v>1</v>
      </c>
      <c r="F84" s="58" t="str">
        <f aca="false">calcolo!G38</f>
        <v/>
      </c>
      <c r="G84" s="58" t="str">
        <f aca="false">calcolo!H38</f>
        <v/>
      </c>
    </row>
    <row r="85" customFormat="false" ht="38.25" hidden="false" customHeight="false" outlineLevel="0" collapsed="false">
      <c r="A85" s="43"/>
      <c r="B85" s="43"/>
      <c r="C85" s="43" t="s">
        <v>283</v>
      </c>
      <c r="D85" s="43" t="s">
        <v>284</v>
      </c>
      <c r="E85" s="58" t="n">
        <v>3</v>
      </c>
      <c r="F85" s="58" t="str">
        <f aca="false">calcolo!G53</f>
        <v/>
      </c>
      <c r="G85" s="58" t="str">
        <f aca="false">calcolo!H53</f>
        <v/>
      </c>
    </row>
    <row r="86" customFormat="false" ht="38.25" hidden="false" customHeight="false" outlineLevel="0" collapsed="false">
      <c r="A86" s="43" t="s">
        <v>168</v>
      </c>
      <c r="B86" s="43"/>
      <c r="C86" s="43" t="s">
        <v>261</v>
      </c>
      <c r="D86" s="43" t="s">
        <v>285</v>
      </c>
      <c r="E86" s="58" t="s">
        <v>228</v>
      </c>
      <c r="F86" s="58"/>
      <c r="G86" s="58"/>
    </row>
    <row r="87" customFormat="false" ht="41.25" hidden="false" customHeight="true" outlineLevel="0" collapsed="false">
      <c r="A87" s="43"/>
      <c r="B87" s="43"/>
      <c r="C87" s="43" t="s">
        <v>286</v>
      </c>
      <c r="D87" s="43" t="s">
        <v>287</v>
      </c>
      <c r="E87" s="58" t="n">
        <v>8</v>
      </c>
      <c r="F87" s="58" t="str">
        <f aca="false">calcolo!G63</f>
        <v/>
      </c>
      <c r="G87" s="58" t="str">
        <f aca="false">calcolo!H63</f>
        <v/>
      </c>
    </row>
    <row r="88" customFormat="false" ht="38.25" hidden="false" customHeight="false" outlineLevel="0" collapsed="false">
      <c r="A88" s="32" t="s">
        <v>168</v>
      </c>
      <c r="B88" s="32"/>
      <c r="C88" s="32" t="s">
        <v>288</v>
      </c>
      <c r="D88" s="32" t="s">
        <v>289</v>
      </c>
      <c r="E88" s="67" t="n">
        <v>2</v>
      </c>
      <c r="F88" s="58" t="str">
        <f aca="false">calcolo!G60</f>
        <v/>
      </c>
      <c r="G88" s="58" t="str">
        <f aca="false">calcolo!H60</f>
        <v/>
      </c>
    </row>
    <row r="90" customFormat="false" ht="12.75" hidden="false" customHeight="false" outlineLevel="0" collapsed="false">
      <c r="A90" s="47" t="s">
        <v>290</v>
      </c>
    </row>
    <row r="91" customFormat="false" ht="60" hidden="false" customHeight="true" outlineLevel="0" collapsed="false">
      <c r="A91" s="68" t="str">
        <f aca="false">_xlfn.TEXTJOIN(". ",TRUE(),tabella!J10:J41,tabella!J44:J62,tabella!J65:J67,tabella!J70)</f>
        <v/>
      </c>
      <c r="B91" s="68"/>
      <c r="C91" s="68"/>
      <c r="D91" s="68"/>
      <c r="E91" s="68"/>
      <c r="F91" s="68"/>
      <c r="G91" s="68"/>
    </row>
    <row r="92" customFormat="false" ht="30" hidden="false" customHeight="true" outlineLevel="0" collapsed="false">
      <c r="A92" s="69" t="s">
        <v>291</v>
      </c>
      <c r="B92" s="69"/>
      <c r="C92" s="69"/>
      <c r="D92" s="69"/>
      <c r="E92" s="69"/>
      <c r="F92" s="69"/>
      <c r="G92" s="69"/>
    </row>
    <row r="93" customFormat="false" ht="12.75" hidden="false" customHeight="false" outlineLevel="0" collapsed="false">
      <c r="A93" s="70" t="s">
        <v>292</v>
      </c>
    </row>
    <row r="94" customFormat="false" ht="12.75" hidden="false" customHeight="false" outlineLevel="0" collapsed="false">
      <c r="A94" s="70" t="s">
        <v>130</v>
      </c>
    </row>
    <row r="95" customFormat="false" ht="21.75" hidden="false" customHeight="true" outlineLevel="0" collapsed="false">
      <c r="A95" s="71" t="s">
        <v>293</v>
      </c>
      <c r="B95" s="71"/>
      <c r="C95" s="47" t="str">
        <f aca="false">_xlfn.TEXTJOIN(" ",TRUE(),B13,D13)</f>
        <v>0 0</v>
      </c>
      <c r="D95" s="47" t="s">
        <v>294</v>
      </c>
      <c r="E95" s="47" t="str">
        <f aca="false">F13</f>
        <v/>
      </c>
    </row>
    <row r="96" customFormat="false" ht="12.75" hidden="false" customHeight="false" outlineLevel="0" collapsed="false">
      <c r="A96" s="70" t="s">
        <v>295</v>
      </c>
      <c r="B96" s="47" t="str">
        <f aca="false">calcolo!H67</f>
        <v>I</v>
      </c>
    </row>
    <row r="97" customFormat="false" ht="15.75" hidden="false" customHeight="true" outlineLevel="0" collapsed="false">
      <c r="A97" s="70"/>
      <c r="F97" s="50" t="s">
        <v>296</v>
      </c>
      <c r="G97" s="50"/>
    </row>
    <row r="98" customFormat="false" ht="12.75" hidden="false" customHeight="false" outlineLevel="0" collapsed="false">
      <c r="A98" s="70" t="s">
        <v>130</v>
      </c>
    </row>
    <row r="99" customFormat="false" ht="15.75" hidden="false" customHeight="false" outlineLevel="0" collapsed="false">
      <c r="A99" s="51" t="s">
        <v>130</v>
      </c>
    </row>
    <row r="100" s="48" customFormat="true" ht="31.5" hidden="false" customHeight="true" outlineLevel="0" collapsed="false">
      <c r="C100" s="47"/>
      <c r="D100" s="47"/>
      <c r="E100" s="47"/>
    </row>
    <row r="101" customFormat="false" ht="15.75" hidden="false" customHeight="false" outlineLevel="0" collapsed="false">
      <c r="A101" s="51" t="s">
        <v>297</v>
      </c>
    </row>
    <row r="102" customFormat="false" ht="15.75" hidden="false" customHeight="false" outlineLevel="0" collapsed="false">
      <c r="A102" s="51" t="s">
        <v>130</v>
      </c>
    </row>
    <row r="103" customFormat="false" ht="31.5" hidden="false" customHeight="false" outlineLevel="0" collapsed="false">
      <c r="A103" s="51" t="s">
        <v>298</v>
      </c>
    </row>
    <row r="104" customFormat="false" ht="15.75" hidden="false" customHeight="false" outlineLevel="0" collapsed="false">
      <c r="A104" s="51" t="s">
        <v>130</v>
      </c>
    </row>
    <row r="105" customFormat="false" ht="15.75" hidden="false" customHeight="false" outlineLevel="0" collapsed="false">
      <c r="A105" s="51" t="s">
        <v>299</v>
      </c>
      <c r="B105" s="72"/>
      <c r="D105" s="73" t="s">
        <v>300</v>
      </c>
      <c r="E105" s="72"/>
      <c r="F105" s="72"/>
    </row>
  </sheetData>
  <sheetProtection algorithmName="SHA-512" hashValue="ERA77tnJxarfmbOdU3V849uChgWsrz43tBJS3ITUhguA31qhUNtOLjD/gzaz8YpKvyxSNy51GIGkOkVBDqdocQ==" saltValue="d1RLJz18hIwS2k/JS++Bjw==" spinCount="100000" sheet="true" objects="true" scenarios="true" selectLockedCells="true" selectUnlockedCells="true"/>
  <mergeCells count="16">
    <mergeCell ref="A2:G2"/>
    <mergeCell ref="A3:G3"/>
    <mergeCell ref="A5:G5"/>
    <mergeCell ref="A6:G6"/>
    <mergeCell ref="A7:G7"/>
    <mergeCell ref="A15:G15"/>
    <mergeCell ref="B17:B18"/>
    <mergeCell ref="B23:B24"/>
    <mergeCell ref="A30:G30"/>
    <mergeCell ref="A46:G46"/>
    <mergeCell ref="A63:G63"/>
    <mergeCell ref="A77:G77"/>
    <mergeCell ref="A91:G91"/>
    <mergeCell ref="A92:G92"/>
    <mergeCell ref="A95:B95"/>
    <mergeCell ref="F97:G9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15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21" activeCellId="0" sqref="A21"/>
    </sheetView>
  </sheetViews>
  <sheetFormatPr defaultColWidth="8.8671875" defaultRowHeight="15" zeroHeight="false" outlineLevelRow="0" outlineLevelCol="0"/>
  <cols>
    <col collapsed="false" customWidth="true" hidden="false" outlineLevel="0" max="7" min="1" style="0" width="15.86"/>
  </cols>
  <sheetData>
    <row r="1" customFormat="false" ht="54" hidden="false" customHeight="true" outlineLevel="0" collapsed="false">
      <c r="A1" s="30"/>
      <c r="B1" s="30"/>
      <c r="C1" s="30"/>
      <c r="D1" s="30"/>
      <c r="E1" s="30"/>
      <c r="F1" s="30"/>
      <c r="G1" s="30"/>
    </row>
    <row r="2" customFormat="false" ht="15.75" hidden="false" customHeight="true" outlineLevel="0" collapsed="false">
      <c r="A2" s="50" t="s">
        <v>131</v>
      </c>
      <c r="B2" s="50"/>
      <c r="C2" s="50"/>
      <c r="D2" s="50"/>
      <c r="E2" s="50"/>
      <c r="F2" s="50"/>
      <c r="G2" s="50"/>
    </row>
    <row r="3" customFormat="false" ht="20.25" hidden="false" customHeight="true" outlineLevel="0" collapsed="false">
      <c r="A3" s="50" t="s">
        <v>132</v>
      </c>
      <c r="B3" s="50"/>
      <c r="C3" s="50"/>
      <c r="D3" s="50"/>
      <c r="E3" s="50"/>
      <c r="F3" s="50"/>
      <c r="G3" s="50"/>
    </row>
    <row r="4" customFormat="false" ht="15.75" hidden="false" customHeight="true" outlineLevel="0" collapsed="false">
      <c r="A4" s="51" t="s">
        <v>130</v>
      </c>
      <c r="B4" s="47"/>
      <c r="C4" s="47"/>
      <c r="D4" s="47"/>
      <c r="E4" s="47"/>
      <c r="F4" s="47"/>
      <c r="G4" s="47"/>
    </row>
    <row r="5" customFormat="false" ht="15.75" hidden="false" customHeight="true" outlineLevel="0" collapsed="false">
      <c r="A5" s="52" t="s">
        <v>133</v>
      </c>
      <c r="B5" s="52"/>
      <c r="C5" s="52"/>
      <c r="D5" s="52"/>
      <c r="E5" s="52"/>
      <c r="F5" s="52"/>
      <c r="G5" s="52"/>
    </row>
    <row r="6" customFormat="false" ht="15" hidden="false" customHeight="true" outlineLevel="0" collapsed="false">
      <c r="A6" s="52" t="s">
        <v>301</v>
      </c>
      <c r="B6" s="52"/>
      <c r="C6" s="52"/>
      <c r="D6" s="52"/>
      <c r="E6" s="52"/>
      <c r="F6" s="52"/>
      <c r="G6" s="52"/>
    </row>
    <row r="7" customFormat="false" ht="21" hidden="false" customHeight="true" outlineLevel="0" collapsed="false">
      <c r="A7" s="74" t="s">
        <v>302</v>
      </c>
      <c r="B7" s="74"/>
      <c r="C7" s="74"/>
      <c r="D7" s="74"/>
      <c r="E7" s="74"/>
      <c r="F7" s="74"/>
      <c r="G7" s="74"/>
    </row>
    <row r="8" customFormat="false" ht="15" hidden="false" customHeight="false" outlineLevel="0" collapsed="false">
      <c r="A8" s="30"/>
      <c r="B8" s="30"/>
      <c r="C8" s="30"/>
      <c r="D8" s="30"/>
      <c r="E8" s="30"/>
      <c r="F8" s="30"/>
      <c r="G8" s="30"/>
    </row>
    <row r="9" customFormat="false" ht="37.5" hidden="false" customHeight="true" outlineLevel="0" collapsed="false">
      <c r="A9" s="54" t="str">
        <f aca="false">tabella!A2</f>
        <v>Seconda laurea </v>
      </c>
      <c r="B9" s="30" t="str">
        <f aca="false">IF(tabella!B2="sì",tabella!B2,"")</f>
        <v/>
      </c>
      <c r="C9" s="54" t="str">
        <f aca="false">tabella!C2</f>
        <v>Altri percorsi formativi (Master, Corsi)  </v>
      </c>
      <c r="D9" s="30" t="str">
        <f aca="false">IF(tabella!D2="sì",tabella!D2,"")</f>
        <v/>
      </c>
      <c r="E9" s="54" t="str">
        <f aca="false">tabella!E2</f>
        <v>Passaggio di corso</v>
      </c>
      <c r="F9" s="30" t="str">
        <f aca="false">IF(tabella!F2="sì",tabella!F2,"")</f>
        <v/>
      </c>
      <c r="G9" s="30"/>
    </row>
    <row r="10" customFormat="false" ht="26.25" hidden="false" customHeight="false" outlineLevel="0" collapsed="false">
      <c r="A10" s="54" t="str">
        <f aca="false">tabella!A3</f>
        <v>Studente rinunciatario </v>
      </c>
      <c r="B10" s="30" t="str">
        <f aca="false">IF(tabella!B3="sì",tabella!B3,"")</f>
        <v/>
      </c>
      <c r="C10" s="54" t="str">
        <f aca="false">tabella!C3</f>
        <v>Studente decaduto</v>
      </c>
      <c r="D10" s="30" t="str">
        <f aca="false">IF(tabella!D3="sì",tabella!D3,"")</f>
        <v/>
      </c>
      <c r="E10" s="54" t="str">
        <f aca="false">tabella!E3</f>
        <v>Trasferimento in ingresso </v>
      </c>
      <c r="F10" s="30" t="str">
        <f aca="false">IF(tabella!F3="sì",tabella!F3,"")</f>
        <v/>
      </c>
      <c r="G10" s="30"/>
    </row>
    <row r="11" customFormat="false" ht="48.75" hidden="false" customHeight="true" outlineLevel="0" collapsed="false">
      <c r="A11" s="54" t="str">
        <f aca="false">tabella!A4</f>
        <v>Attività formative con abilità professionali (max 12 cfu) </v>
      </c>
      <c r="B11" s="30" t="str">
        <f aca="false">IF(tabella!B4="sì",tabella!B4,"")</f>
        <v/>
      </c>
      <c r="C11" s="54" t="str">
        <f aca="false">tabella!C4</f>
        <v>24 CFU </v>
      </c>
      <c r="D11" s="30" t="str">
        <f aca="false">IF(tabella!D4="sì",tabella!D4,"")</f>
        <v/>
      </c>
      <c r="E11" s="54"/>
      <c r="F11" s="54"/>
      <c r="G11" s="30"/>
    </row>
    <row r="12" customFormat="false" ht="15" hidden="false" customHeight="false" outlineLevel="0" collapsed="false">
      <c r="A12" s="47"/>
      <c r="B12" s="47"/>
      <c r="C12" s="47"/>
      <c r="D12" s="47"/>
      <c r="E12" s="47"/>
      <c r="F12" s="47"/>
      <c r="G12" s="30"/>
    </row>
    <row r="13" customFormat="false" ht="32.25" hidden="false" customHeight="true" outlineLevel="0" collapsed="false">
      <c r="A13" s="47" t="str">
        <f aca="false">tabella!A6</f>
        <v>COGNOME</v>
      </c>
      <c r="B13" s="47" t="n">
        <f aca="false">tabella!B6</f>
        <v>0</v>
      </c>
      <c r="C13" s="47" t="str">
        <f aca="false">tabella!C6</f>
        <v>NOME</v>
      </c>
      <c r="D13" s="47" t="n">
        <f aca="false">tabella!D6</f>
        <v>0</v>
      </c>
      <c r="E13" s="47" t="str">
        <f aca="false">tabella!E6</f>
        <v>MATRICOLA</v>
      </c>
      <c r="F13" s="47" t="str">
        <f aca="false">IF(tabella!F6=0,"",tabella!F6)</f>
        <v/>
      </c>
      <c r="G13" s="30"/>
    </row>
    <row r="14" customFormat="false" ht="15" hidden="false" customHeight="false" outlineLevel="0" collapsed="false">
      <c r="A14" s="30"/>
      <c r="B14" s="30"/>
      <c r="C14" s="30"/>
      <c r="D14" s="30"/>
      <c r="E14" s="30"/>
      <c r="F14" s="30"/>
      <c r="G14" s="30"/>
    </row>
    <row r="15" customFormat="false" ht="15" hidden="false" customHeight="true" outlineLevel="0" collapsed="false">
      <c r="A15" s="55" t="s">
        <v>135</v>
      </c>
      <c r="B15" s="55"/>
      <c r="C15" s="55"/>
      <c r="D15" s="55"/>
      <c r="E15" s="55"/>
      <c r="F15" s="55"/>
      <c r="G15" s="55"/>
    </row>
    <row r="16" customFormat="false" ht="38.25" hidden="false" customHeight="false" outlineLevel="0" collapsed="false">
      <c r="A16" s="55" t="s">
        <v>136</v>
      </c>
      <c r="B16" s="55" t="s">
        <v>137</v>
      </c>
      <c r="C16" s="55" t="s">
        <v>138</v>
      </c>
      <c r="D16" s="55" t="s">
        <v>139</v>
      </c>
      <c r="E16" s="55" t="s">
        <v>140</v>
      </c>
      <c r="F16" s="55" t="s">
        <v>141</v>
      </c>
      <c r="G16" s="55" t="s">
        <v>142</v>
      </c>
    </row>
    <row r="17" customFormat="false" ht="51" hidden="false" customHeight="true" outlineLevel="0" collapsed="false">
      <c r="A17" s="58" t="s">
        <v>143</v>
      </c>
      <c r="B17" s="58" t="s">
        <v>303</v>
      </c>
      <c r="C17" s="75" t="s">
        <v>304</v>
      </c>
      <c r="D17" s="58" t="s">
        <v>81</v>
      </c>
      <c r="E17" s="58" t="n">
        <v>8</v>
      </c>
      <c r="F17" s="58" t="str">
        <f aca="false">calcolo!G33</f>
        <v/>
      </c>
      <c r="G17" s="58" t="str">
        <f aca="false">calcolo!I33</f>
        <v/>
      </c>
    </row>
    <row r="18" customFormat="false" ht="41.25" hidden="false" customHeight="true" outlineLevel="0" collapsed="false">
      <c r="A18" s="58" t="s">
        <v>146</v>
      </c>
      <c r="B18" s="58"/>
      <c r="C18" s="58" t="s">
        <v>305</v>
      </c>
      <c r="D18" s="58" t="s">
        <v>65</v>
      </c>
      <c r="E18" s="58" t="n">
        <v>8</v>
      </c>
      <c r="F18" s="58" t="str">
        <f aca="false">calcolo!G24</f>
        <v/>
      </c>
      <c r="G18" s="58" t="str">
        <f aca="false">calcolo!I24</f>
        <v/>
      </c>
    </row>
    <row r="19" customFormat="false" ht="39.75" hidden="false" customHeight="true" outlineLevel="0" collapsed="false">
      <c r="A19" s="58" t="s">
        <v>146</v>
      </c>
      <c r="B19" s="58"/>
      <c r="C19" s="58" t="s">
        <v>306</v>
      </c>
      <c r="D19" s="58" t="s">
        <v>307</v>
      </c>
      <c r="E19" s="58" t="n">
        <v>1</v>
      </c>
      <c r="F19" s="58" t="str">
        <f aca="false">calcolo!G54</f>
        <v/>
      </c>
      <c r="G19" s="58" t="str">
        <f aca="false">calcolo!I54</f>
        <v/>
      </c>
    </row>
    <row r="20" customFormat="false" ht="38.25" hidden="false" customHeight="false" outlineLevel="0" collapsed="false">
      <c r="A20" s="58" t="s">
        <v>308</v>
      </c>
      <c r="B20" s="58"/>
      <c r="C20" s="75" t="s">
        <v>149</v>
      </c>
      <c r="D20" s="58" t="s">
        <v>27</v>
      </c>
      <c r="E20" s="58" t="n">
        <v>8</v>
      </c>
      <c r="F20" s="58" t="str">
        <f aca="false">calcolo!G5</f>
        <v/>
      </c>
      <c r="G20" s="58" t="str">
        <f aca="false">calcolo!I5</f>
        <v/>
      </c>
    </row>
    <row r="21" customFormat="false" ht="38.25" hidden="false" customHeight="false" outlineLevel="0" collapsed="false">
      <c r="A21" s="58" t="s">
        <v>150</v>
      </c>
      <c r="B21" s="58"/>
      <c r="C21" s="58" t="s">
        <v>309</v>
      </c>
      <c r="D21" s="58" t="s">
        <v>71</v>
      </c>
      <c r="E21" s="58" t="n">
        <v>8</v>
      </c>
      <c r="F21" s="58" t="str">
        <f aca="false">calcolo!G27</f>
        <v/>
      </c>
      <c r="G21" s="58" t="str">
        <f aca="false">calcolo!I27</f>
        <v/>
      </c>
    </row>
    <row r="22" customFormat="false" ht="48" hidden="false" customHeight="true" outlineLevel="0" collapsed="false">
      <c r="A22" s="58" t="s">
        <v>155</v>
      </c>
      <c r="B22" s="58"/>
      <c r="C22" s="58" t="s">
        <v>156</v>
      </c>
      <c r="D22" s="58" t="s">
        <v>36</v>
      </c>
      <c r="E22" s="58" t="n">
        <v>4</v>
      </c>
      <c r="F22" s="58" t="str">
        <f aca="false">calcolo!G9</f>
        <v/>
      </c>
      <c r="G22" s="58" t="str">
        <f aca="false">calcolo!I9</f>
        <v/>
      </c>
    </row>
    <row r="23" customFormat="false" ht="44.25" hidden="false" customHeight="true" outlineLevel="0" collapsed="false">
      <c r="A23" s="43" t="s">
        <v>157</v>
      </c>
      <c r="B23" s="58" t="s">
        <v>310</v>
      </c>
      <c r="C23" s="58" t="s">
        <v>311</v>
      </c>
      <c r="D23" s="58" t="s">
        <v>312</v>
      </c>
      <c r="E23" s="58" t="n">
        <v>8</v>
      </c>
      <c r="F23" s="57" t="str">
        <f aca="false">calcolo!G14</f>
        <v/>
      </c>
      <c r="G23" s="57" t="str">
        <f aca="false">calcolo!I14</f>
        <v/>
      </c>
    </row>
    <row r="24" customFormat="false" ht="40.5" hidden="false" customHeight="true" outlineLevel="0" collapsed="false">
      <c r="A24" s="58" t="s">
        <v>313</v>
      </c>
      <c r="B24" s="58"/>
      <c r="C24" s="58" t="s">
        <v>314</v>
      </c>
      <c r="D24" s="58" t="s">
        <v>315</v>
      </c>
      <c r="E24" s="58" t="n">
        <v>4</v>
      </c>
      <c r="F24" s="57" t="str">
        <f aca="false">calcolo!G15</f>
        <v/>
      </c>
      <c r="G24" s="57" t="str">
        <f aca="false">calcolo!I15</f>
        <v/>
      </c>
    </row>
    <row r="25" customFormat="false" ht="34.5" hidden="false" customHeight="true" outlineLevel="0" collapsed="false">
      <c r="A25" s="58" t="s">
        <v>163</v>
      </c>
      <c r="B25" s="58"/>
      <c r="C25" s="58" t="s">
        <v>164</v>
      </c>
      <c r="D25" s="58" t="s">
        <v>165</v>
      </c>
      <c r="E25" s="58" t="n">
        <v>1</v>
      </c>
      <c r="F25" s="57" t="str">
        <f aca="false">calcolo!G46</f>
        <v/>
      </c>
      <c r="G25" s="57" t="str">
        <f aca="false">calcolo!I46</f>
        <v/>
      </c>
    </row>
    <row r="26" customFormat="false" ht="25.5" hidden="false" customHeight="false" outlineLevel="0" collapsed="false">
      <c r="A26" s="58" t="s">
        <v>163</v>
      </c>
      <c r="B26" s="58"/>
      <c r="C26" s="58" t="s">
        <v>166</v>
      </c>
      <c r="D26" s="58" t="s">
        <v>167</v>
      </c>
      <c r="E26" s="58" t="n">
        <v>8</v>
      </c>
      <c r="F26" s="58" t="str">
        <f aca="false">calcolo!G17</f>
        <v/>
      </c>
      <c r="G26" s="58" t="str">
        <f aca="false">calcolo!I17</f>
        <v/>
      </c>
    </row>
    <row r="27" customFormat="false" ht="38.25" hidden="false" customHeight="false" outlineLevel="0" collapsed="false">
      <c r="A27" s="58" t="s">
        <v>168</v>
      </c>
      <c r="B27" s="58"/>
      <c r="C27" s="58" t="s">
        <v>169</v>
      </c>
      <c r="D27" s="58" t="s">
        <v>170</v>
      </c>
      <c r="E27" s="58" t="n">
        <v>2</v>
      </c>
      <c r="F27" s="58" t="str">
        <f aca="false">calcolo!G58</f>
        <v/>
      </c>
      <c r="G27" s="58" t="str">
        <f aca="false">calcolo!I58</f>
        <v/>
      </c>
    </row>
    <row r="28" customFormat="false" ht="15" hidden="false" customHeight="false" outlineLevel="0" collapsed="false">
      <c r="A28" s="63"/>
      <c r="B28" s="63"/>
      <c r="C28" s="63"/>
      <c r="D28" s="63"/>
      <c r="E28" s="63"/>
      <c r="F28" s="63"/>
      <c r="G28" s="64"/>
    </row>
    <row r="29" customFormat="false" ht="15" hidden="false" customHeight="false" outlineLevel="0" collapsed="false">
      <c r="A29" s="63"/>
      <c r="B29" s="63"/>
      <c r="C29" s="63"/>
      <c r="D29" s="63"/>
      <c r="E29" s="63"/>
      <c r="F29" s="63"/>
      <c r="G29" s="65"/>
    </row>
    <row r="30" customFormat="false" ht="15" hidden="false" customHeight="true" outlineLevel="0" collapsed="false">
      <c r="A30" s="55" t="s">
        <v>171</v>
      </c>
      <c r="B30" s="55"/>
      <c r="C30" s="55"/>
      <c r="D30" s="55"/>
      <c r="E30" s="55"/>
      <c r="F30" s="55"/>
      <c r="G30" s="55"/>
    </row>
    <row r="31" customFormat="false" ht="38.25" hidden="false" customHeight="false" outlineLevel="0" collapsed="false">
      <c r="A31" s="55" t="s">
        <v>136</v>
      </c>
      <c r="B31" s="55" t="s">
        <v>137</v>
      </c>
      <c r="C31" s="55" t="s">
        <v>138</v>
      </c>
      <c r="D31" s="55" t="s">
        <v>139</v>
      </c>
      <c r="E31" s="55" t="s">
        <v>140</v>
      </c>
      <c r="F31" s="55" t="s">
        <v>141</v>
      </c>
      <c r="G31" s="55" t="s">
        <v>142</v>
      </c>
    </row>
    <row r="32" customFormat="false" ht="38.25" hidden="false" customHeight="false" outlineLevel="0" collapsed="false">
      <c r="A32" s="58" t="s">
        <v>148</v>
      </c>
      <c r="B32" s="58"/>
      <c r="C32" s="58" t="s">
        <v>172</v>
      </c>
      <c r="D32" s="58" t="s">
        <v>173</v>
      </c>
      <c r="E32" s="58" t="n">
        <v>3</v>
      </c>
      <c r="F32" s="57" t="str">
        <f aca="false">calcolo!G39</f>
        <v/>
      </c>
      <c r="G32" s="57" t="str">
        <f aca="false">calcolo!I39</f>
        <v/>
      </c>
    </row>
    <row r="33" customFormat="false" ht="25.5" hidden="false" customHeight="false" outlineLevel="0" collapsed="false">
      <c r="A33" s="58" t="s">
        <v>174</v>
      </c>
      <c r="B33" s="58"/>
      <c r="C33" s="58" t="s">
        <v>175</v>
      </c>
      <c r="D33" s="58" t="s">
        <v>176</v>
      </c>
      <c r="E33" s="58" t="n">
        <v>8</v>
      </c>
      <c r="F33" s="58" t="str">
        <f aca="false">calcolo!G16</f>
        <v/>
      </c>
      <c r="G33" s="58" t="str">
        <f aca="false">calcolo!I16</f>
        <v/>
      </c>
    </row>
    <row r="34" customFormat="false" ht="35.25" hidden="false" customHeight="true" outlineLevel="0" collapsed="false">
      <c r="A34" s="58" t="s">
        <v>174</v>
      </c>
      <c r="B34" s="58"/>
      <c r="C34" s="58" t="s">
        <v>177</v>
      </c>
      <c r="D34" s="58" t="s">
        <v>178</v>
      </c>
      <c r="E34" s="58" t="n">
        <v>1</v>
      </c>
      <c r="F34" s="58" t="str">
        <f aca="false">calcolo!G45</f>
        <v/>
      </c>
      <c r="G34" s="58" t="str">
        <f aca="false">calcolo!I45</f>
        <v/>
      </c>
    </row>
    <row r="35" customFormat="false" ht="38.25" hidden="false" customHeight="false" outlineLevel="0" collapsed="false">
      <c r="A35" s="58" t="s">
        <v>179</v>
      </c>
      <c r="B35" s="58"/>
      <c r="C35" s="58" t="s">
        <v>180</v>
      </c>
      <c r="D35" s="58" t="s">
        <v>181</v>
      </c>
      <c r="E35" s="58" t="n">
        <v>1</v>
      </c>
      <c r="F35" s="57" t="str">
        <f aca="false">calcolo!G40</f>
        <v/>
      </c>
      <c r="G35" s="57" t="str">
        <f aca="false">calcolo!I40</f>
        <v/>
      </c>
    </row>
    <row r="36" customFormat="false" ht="33" hidden="false" customHeight="true" outlineLevel="0" collapsed="false">
      <c r="A36" s="58" t="s">
        <v>179</v>
      </c>
      <c r="B36" s="58" t="s">
        <v>182</v>
      </c>
      <c r="C36" s="58" t="s">
        <v>316</v>
      </c>
      <c r="D36" s="58" t="s">
        <v>184</v>
      </c>
      <c r="E36" s="58" t="n">
        <v>8</v>
      </c>
      <c r="F36" s="57" t="str">
        <f aca="false">calcolo!G6</f>
        <v/>
      </c>
      <c r="G36" s="57" t="str">
        <f aca="false">calcolo!I6</f>
        <v/>
      </c>
    </row>
    <row r="37" customFormat="false" ht="51" hidden="false" customHeight="false" outlineLevel="0" collapsed="false">
      <c r="A37" s="58" t="s">
        <v>185</v>
      </c>
      <c r="B37" s="58"/>
      <c r="C37" s="58" t="s">
        <v>317</v>
      </c>
      <c r="D37" s="58" t="s">
        <v>186</v>
      </c>
      <c r="E37" s="58" t="n">
        <v>4</v>
      </c>
      <c r="F37" s="58" t="str">
        <f aca="false">calcolo!G18</f>
        <v/>
      </c>
      <c r="G37" s="58" t="str">
        <f aca="false">calcolo!I18</f>
        <v/>
      </c>
    </row>
    <row r="38" customFormat="false" ht="25.5" hidden="false" customHeight="false" outlineLevel="0" collapsed="false">
      <c r="A38" s="58" t="s">
        <v>187</v>
      </c>
      <c r="B38" s="58"/>
      <c r="C38" s="58" t="s">
        <v>188</v>
      </c>
      <c r="D38" s="58" t="s">
        <v>189</v>
      </c>
      <c r="E38" s="58" t="n">
        <v>8</v>
      </c>
      <c r="F38" s="57" t="str">
        <f aca="false">calcolo!G31</f>
        <v/>
      </c>
      <c r="G38" s="57" t="str">
        <f aca="false">calcolo!I31</f>
        <v/>
      </c>
    </row>
    <row r="39" customFormat="false" ht="25.5" hidden="false" customHeight="false" outlineLevel="0" collapsed="false">
      <c r="A39" s="58" t="s">
        <v>190</v>
      </c>
      <c r="B39" s="58"/>
      <c r="C39" s="58" t="s">
        <v>191</v>
      </c>
      <c r="D39" s="58" t="s">
        <v>192</v>
      </c>
      <c r="E39" s="58" t="n">
        <v>8</v>
      </c>
      <c r="F39" s="57" t="str">
        <f aca="false">calcolo!G32</f>
        <v/>
      </c>
      <c r="G39" s="57" t="str">
        <f aca="false">calcolo!I32</f>
        <v/>
      </c>
    </row>
    <row r="40" customFormat="false" ht="33.75" hidden="false" customHeight="true" outlineLevel="0" collapsed="false">
      <c r="A40" s="58" t="s">
        <v>193</v>
      </c>
      <c r="B40" s="58" t="s">
        <v>318</v>
      </c>
      <c r="C40" s="58" t="s">
        <v>319</v>
      </c>
      <c r="D40" s="58" t="s">
        <v>32</v>
      </c>
      <c r="E40" s="58" t="n">
        <v>4</v>
      </c>
      <c r="F40" s="57" t="str">
        <f aca="false">calcolo!G7</f>
        <v/>
      </c>
      <c r="G40" s="57" t="str">
        <f aca="false">calcolo!I7</f>
        <v/>
      </c>
    </row>
    <row r="41" customFormat="false" ht="33.75" hidden="false" customHeight="true" outlineLevel="0" collapsed="false">
      <c r="A41" s="58" t="s">
        <v>193</v>
      </c>
      <c r="B41" s="58"/>
      <c r="C41" s="58" t="s">
        <v>320</v>
      </c>
      <c r="D41" s="58" t="s">
        <v>197</v>
      </c>
      <c r="E41" s="58" t="n">
        <v>8</v>
      </c>
      <c r="F41" s="57" t="str">
        <f aca="false">calcolo!G19</f>
        <v/>
      </c>
      <c r="G41" s="57" t="str">
        <f aca="false">calcolo!I19</f>
        <v/>
      </c>
    </row>
    <row r="42" customFormat="false" ht="25.5" hidden="false" customHeight="false" outlineLevel="0" collapsed="false">
      <c r="A42" s="58" t="s">
        <v>198</v>
      </c>
      <c r="B42" s="58"/>
      <c r="C42" s="58" t="s">
        <v>199</v>
      </c>
      <c r="D42" s="58" t="s">
        <v>200</v>
      </c>
      <c r="E42" s="58" t="n">
        <v>1</v>
      </c>
      <c r="F42" s="57" t="str">
        <f aca="false">calcolo!G52</f>
        <v/>
      </c>
      <c r="G42" s="57" t="str">
        <f aca="false">calcolo!I52</f>
        <v/>
      </c>
    </row>
    <row r="43" customFormat="false" ht="38.25" hidden="false" customHeight="false" outlineLevel="0" collapsed="false">
      <c r="A43" s="58" t="s">
        <v>201</v>
      </c>
      <c r="B43" s="58"/>
      <c r="C43" s="58" t="s">
        <v>202</v>
      </c>
      <c r="D43" s="58" t="s">
        <v>203</v>
      </c>
      <c r="E43" s="58" t="n">
        <v>2</v>
      </c>
      <c r="F43" s="58" t="str">
        <f aca="false">calcolo!G59</f>
        <v/>
      </c>
      <c r="G43" s="58" t="str">
        <f aca="false">calcolo!I59</f>
        <v/>
      </c>
    </row>
    <row r="44" customFormat="false" ht="15" hidden="false" customHeight="false" outlineLevel="0" collapsed="false">
      <c r="A44" s="63"/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A45" s="63"/>
      <c r="B45" s="63"/>
      <c r="C45" s="63"/>
      <c r="D45" s="63"/>
      <c r="E45" s="63"/>
      <c r="F45" s="63"/>
      <c r="G45" s="63"/>
    </row>
    <row r="46" customFormat="false" ht="15" hidden="false" customHeight="true" outlineLevel="0" collapsed="false">
      <c r="A46" s="55" t="s">
        <v>204</v>
      </c>
      <c r="B46" s="55"/>
      <c r="C46" s="55"/>
      <c r="D46" s="55"/>
      <c r="E46" s="55"/>
      <c r="F46" s="55"/>
      <c r="G46" s="55"/>
    </row>
    <row r="47" customFormat="false" ht="38.25" hidden="false" customHeight="false" outlineLevel="0" collapsed="false">
      <c r="A47" s="55" t="s">
        <v>136</v>
      </c>
      <c r="B47" s="55" t="s">
        <v>137</v>
      </c>
      <c r="C47" s="55" t="s">
        <v>138</v>
      </c>
      <c r="D47" s="55" t="s">
        <v>139</v>
      </c>
      <c r="E47" s="55" t="s">
        <v>140</v>
      </c>
      <c r="F47" s="55" t="s">
        <v>141</v>
      </c>
      <c r="G47" s="55" t="s">
        <v>142</v>
      </c>
    </row>
    <row r="48" customFormat="false" ht="38.25" hidden="false" customHeight="false" outlineLevel="0" collapsed="false">
      <c r="A48" s="58" t="s">
        <v>205</v>
      </c>
      <c r="B48" s="58"/>
      <c r="C48" s="58" t="s">
        <v>321</v>
      </c>
      <c r="D48" s="58" t="s">
        <v>207</v>
      </c>
      <c r="E48" s="58" t="n">
        <v>8</v>
      </c>
      <c r="F48" s="58" t="str">
        <f aca="false">calcolo!G22</f>
        <v/>
      </c>
      <c r="G48" s="58" t="str">
        <f aca="false">calcolo!I22</f>
        <v/>
      </c>
    </row>
    <row r="49" customFormat="false" ht="48" hidden="false" customHeight="true" outlineLevel="0" collapsed="false">
      <c r="A49" s="58" t="s">
        <v>148</v>
      </c>
      <c r="B49" s="58"/>
      <c r="C49" s="58" t="s">
        <v>209</v>
      </c>
      <c r="D49" s="58" t="s">
        <v>210</v>
      </c>
      <c r="E49" s="58" t="n">
        <v>1</v>
      </c>
      <c r="F49" s="58" t="str">
        <f aca="false">calcolo!G47</f>
        <v/>
      </c>
      <c r="G49" s="58" t="str">
        <f aca="false">calcolo!I47</f>
        <v/>
      </c>
    </row>
    <row r="50" customFormat="false" ht="38.25" hidden="false" customHeight="false" outlineLevel="0" collapsed="false">
      <c r="A50" s="58" t="s">
        <v>205</v>
      </c>
      <c r="B50" s="58"/>
      <c r="C50" s="58" t="s">
        <v>322</v>
      </c>
      <c r="D50" s="58" t="s">
        <v>82</v>
      </c>
      <c r="E50" s="58" t="n">
        <v>4</v>
      </c>
      <c r="F50" s="58" t="str">
        <f aca="false">calcolo!G34</f>
        <v/>
      </c>
      <c r="G50" s="58" t="str">
        <f aca="false">calcolo!I34</f>
        <v/>
      </c>
    </row>
    <row r="51" customFormat="false" ht="37.5" hidden="false" customHeight="true" outlineLevel="0" collapsed="false">
      <c r="A51" s="58" t="s">
        <v>212</v>
      </c>
      <c r="B51" s="58"/>
      <c r="C51" s="58" t="s">
        <v>323</v>
      </c>
      <c r="D51" s="58" t="s">
        <v>214</v>
      </c>
      <c r="E51" s="58" t="n">
        <v>8</v>
      </c>
      <c r="F51" s="58" t="str">
        <f aca="false">calcolo!G25</f>
        <v/>
      </c>
      <c r="G51" s="58" t="str">
        <f aca="false">calcolo!I25</f>
        <v/>
      </c>
    </row>
    <row r="52" customFormat="false" ht="37.5" hidden="false" customHeight="true" outlineLevel="0" collapsed="false">
      <c r="A52" s="58" t="s">
        <v>217</v>
      </c>
      <c r="B52" s="58"/>
      <c r="C52" s="58" t="s">
        <v>324</v>
      </c>
      <c r="D52" s="58" t="s">
        <v>40</v>
      </c>
      <c r="E52" s="58" t="n">
        <v>4</v>
      </c>
      <c r="F52" s="58" t="str">
        <f aca="false">calcolo!G11</f>
        <v/>
      </c>
      <c r="G52" s="58" t="str">
        <f aca="false">calcolo!I11</f>
        <v/>
      </c>
    </row>
    <row r="53" customFormat="false" ht="39" hidden="false" customHeight="true" outlineLevel="0" collapsed="false">
      <c r="A53" s="58" t="s">
        <v>217</v>
      </c>
      <c r="B53" s="58"/>
      <c r="C53" s="58" t="s">
        <v>325</v>
      </c>
      <c r="D53" s="58" t="s">
        <v>326</v>
      </c>
      <c r="E53" s="58" t="n">
        <v>1</v>
      </c>
      <c r="F53" s="58" t="str">
        <f aca="false">calcolo!G55</f>
        <v/>
      </c>
      <c r="G53" s="58" t="str">
        <f aca="false">calcolo!I55</f>
        <v/>
      </c>
    </row>
    <row r="54" customFormat="false" ht="38.25" hidden="false" customHeight="false" outlineLevel="0" collapsed="false">
      <c r="A54" s="58" t="s">
        <v>219</v>
      </c>
      <c r="B54" s="58"/>
      <c r="C54" s="58" t="s">
        <v>220</v>
      </c>
      <c r="D54" s="58" t="s">
        <v>221</v>
      </c>
      <c r="E54" s="58" t="n">
        <v>8</v>
      </c>
      <c r="F54" s="58" t="str">
        <f aca="false">calcolo!G10</f>
        <v/>
      </c>
      <c r="G54" s="58" t="str">
        <f aca="false">calcolo!I10</f>
        <v/>
      </c>
    </row>
    <row r="55" customFormat="false" ht="48" hidden="false" customHeight="true" outlineLevel="0" collapsed="false">
      <c r="A55" s="58" t="s">
        <v>219</v>
      </c>
      <c r="B55" s="58"/>
      <c r="C55" s="76" t="s">
        <v>222</v>
      </c>
      <c r="D55" s="58" t="s">
        <v>223</v>
      </c>
      <c r="E55" s="58" t="n">
        <v>1</v>
      </c>
      <c r="F55" s="58" t="str">
        <f aca="false">calcolo!G43</f>
        <v/>
      </c>
      <c r="G55" s="58" t="str">
        <f aca="false">calcolo!I43</f>
        <v/>
      </c>
    </row>
    <row r="56" customFormat="false" ht="25.5" hidden="false" customHeight="false" outlineLevel="0" collapsed="false">
      <c r="A56" s="58" t="s">
        <v>161</v>
      </c>
      <c r="B56" s="58"/>
      <c r="C56" s="58" t="s">
        <v>224</v>
      </c>
      <c r="D56" s="58" t="s">
        <v>225</v>
      </c>
      <c r="E56" s="58" t="n">
        <v>8</v>
      </c>
      <c r="F56" s="58" t="str">
        <f aca="false">calcolo!G8</f>
        <v/>
      </c>
      <c r="G56" s="58" t="str">
        <f aca="false">calcolo!I8</f>
        <v/>
      </c>
    </row>
    <row r="57" customFormat="false" ht="38.25" hidden="false" customHeight="false" outlineLevel="0" collapsed="false">
      <c r="A57" s="58" t="s">
        <v>161</v>
      </c>
      <c r="B57" s="58"/>
      <c r="C57" s="58" t="s">
        <v>226</v>
      </c>
      <c r="D57" s="58" t="s">
        <v>227</v>
      </c>
      <c r="E57" s="58" t="s">
        <v>228</v>
      </c>
      <c r="F57" s="58" t="str">
        <f aca="false">calcolo!G42</f>
        <v/>
      </c>
      <c r="G57" s="58" t="str">
        <f aca="false">calcolo!I42</f>
        <v/>
      </c>
    </row>
    <row r="58" customFormat="false" ht="51" hidden="false" customHeight="false" outlineLevel="0" collapsed="false">
      <c r="A58" s="58" t="s">
        <v>229</v>
      </c>
      <c r="B58" s="58"/>
      <c r="C58" s="58" t="s">
        <v>230</v>
      </c>
      <c r="D58" s="58" t="s">
        <v>231</v>
      </c>
      <c r="E58" s="58" t="s">
        <v>232</v>
      </c>
      <c r="F58" s="58" t="str">
        <f aca="false">calcolo!G21</f>
        <v/>
      </c>
      <c r="G58" s="58" t="str">
        <f aca="false">calcolo!I21</f>
        <v/>
      </c>
    </row>
    <row r="59" customFormat="false" ht="44.25" hidden="false" customHeight="true" outlineLevel="0" collapsed="false">
      <c r="A59" s="58" t="s">
        <v>229</v>
      </c>
      <c r="B59" s="58"/>
      <c r="C59" s="58" t="s">
        <v>233</v>
      </c>
      <c r="D59" s="58" t="s">
        <v>234</v>
      </c>
      <c r="E59" s="58" t="n">
        <v>1</v>
      </c>
      <c r="F59" s="58" t="str">
        <f aca="false">calcolo!G41</f>
        <v/>
      </c>
      <c r="G59" s="58" t="str">
        <f aca="false">calcolo!I41</f>
        <v/>
      </c>
    </row>
    <row r="60" customFormat="false" ht="38.25" hidden="false" customHeight="false" outlineLevel="0" collapsed="false">
      <c r="A60" s="58" t="s">
        <v>168</v>
      </c>
      <c r="B60" s="58"/>
      <c r="C60" s="58" t="s">
        <v>235</v>
      </c>
      <c r="D60" s="58" t="s">
        <v>236</v>
      </c>
      <c r="E60" s="58" t="s">
        <v>228</v>
      </c>
      <c r="F60" s="58"/>
      <c r="G60" s="58"/>
    </row>
    <row r="61" customFormat="false" ht="15" hidden="false" customHeight="true" outlineLevel="0" collapsed="false">
      <c r="A61" s="63"/>
      <c r="B61" s="63"/>
      <c r="C61" s="63"/>
      <c r="D61" s="63"/>
      <c r="E61" s="63"/>
      <c r="F61" s="63"/>
      <c r="G61" s="63"/>
    </row>
    <row r="62" customFormat="false" ht="15" hidden="false" customHeight="false" outlineLevel="0" collapsed="false">
      <c r="A62" s="63"/>
      <c r="B62" s="63"/>
      <c r="C62" s="63"/>
      <c r="D62" s="63"/>
      <c r="E62" s="63"/>
      <c r="F62" s="63"/>
      <c r="G62" s="63"/>
    </row>
    <row r="63" customFormat="false" ht="15" hidden="false" customHeight="true" outlineLevel="0" collapsed="false">
      <c r="A63" s="55" t="s">
        <v>237</v>
      </c>
      <c r="B63" s="55"/>
      <c r="C63" s="55"/>
      <c r="D63" s="55"/>
      <c r="E63" s="55"/>
      <c r="F63" s="55"/>
      <c r="G63" s="55"/>
    </row>
    <row r="64" customFormat="false" ht="38.25" hidden="false" customHeight="false" outlineLevel="0" collapsed="false">
      <c r="A64" s="55" t="s">
        <v>136</v>
      </c>
      <c r="B64" s="55" t="s">
        <v>137</v>
      </c>
      <c r="C64" s="55" t="s">
        <v>138</v>
      </c>
      <c r="D64" s="55" t="s">
        <v>139</v>
      </c>
      <c r="E64" s="55" t="s">
        <v>140</v>
      </c>
      <c r="F64" s="55" t="s">
        <v>141</v>
      </c>
      <c r="G64" s="55" t="s">
        <v>142</v>
      </c>
    </row>
    <row r="65" customFormat="false" ht="38.25" hidden="false" customHeight="false" outlineLevel="0" collapsed="false">
      <c r="A65" s="58" t="s">
        <v>238</v>
      </c>
      <c r="B65" s="58"/>
      <c r="C65" s="58" t="s">
        <v>239</v>
      </c>
      <c r="D65" s="58" t="s">
        <v>240</v>
      </c>
      <c r="E65" s="58" t="n">
        <v>8</v>
      </c>
      <c r="F65" s="58" t="str">
        <f aca="false">calcolo!G30</f>
        <v/>
      </c>
      <c r="G65" s="58" t="str">
        <f aca="false">calcolo!I30</f>
        <v/>
      </c>
    </row>
    <row r="66" customFormat="false" ht="63.75" hidden="false" customHeight="true" outlineLevel="0" collapsed="false">
      <c r="A66" s="58" t="s">
        <v>241</v>
      </c>
      <c r="B66" s="58" t="s">
        <v>242</v>
      </c>
      <c r="C66" s="58" t="s">
        <v>243</v>
      </c>
      <c r="D66" s="58" t="s">
        <v>244</v>
      </c>
      <c r="E66" s="58" t="n">
        <v>8</v>
      </c>
      <c r="F66" s="58" t="str">
        <f aca="false">calcolo!G28</f>
        <v/>
      </c>
      <c r="G66" s="58" t="str">
        <f aca="false">calcolo!I28</f>
        <v/>
      </c>
    </row>
    <row r="67" customFormat="false" ht="59.25" hidden="false" customHeight="true" outlineLevel="0" collapsed="false">
      <c r="A67" s="58" t="s">
        <v>241</v>
      </c>
      <c r="B67" s="58"/>
      <c r="C67" s="58" t="s">
        <v>245</v>
      </c>
      <c r="D67" s="58" t="s">
        <v>246</v>
      </c>
      <c r="E67" s="58" t="s">
        <v>232</v>
      </c>
      <c r="F67" s="58" t="str">
        <f aca="false">calcolo!G29</f>
        <v/>
      </c>
      <c r="G67" s="58" t="str">
        <f aca="false">calcolo!I29</f>
        <v/>
      </c>
    </row>
    <row r="68" customFormat="false" ht="38.25" hidden="false" customHeight="false" outlineLevel="0" collapsed="false">
      <c r="A68" s="58" t="s">
        <v>148</v>
      </c>
      <c r="B68" s="58"/>
      <c r="C68" s="58" t="s">
        <v>247</v>
      </c>
      <c r="D68" s="58" t="s">
        <v>248</v>
      </c>
      <c r="E68" s="58" t="n">
        <v>8</v>
      </c>
      <c r="F68" s="58" t="str">
        <f aca="false">calcolo!G26</f>
        <v/>
      </c>
      <c r="G68" s="58" t="str">
        <f aca="false">calcolo!I26</f>
        <v/>
      </c>
    </row>
    <row r="69" customFormat="false" ht="38.25" hidden="false" customHeight="false" outlineLevel="0" collapsed="false">
      <c r="A69" s="58" t="s">
        <v>148</v>
      </c>
      <c r="B69" s="58"/>
      <c r="C69" s="58" t="s">
        <v>249</v>
      </c>
      <c r="D69" s="58" t="s">
        <v>250</v>
      </c>
      <c r="E69" s="58" t="n">
        <v>2</v>
      </c>
      <c r="F69" s="58" t="str">
        <f aca="false">calcolo!G49</f>
        <v/>
      </c>
      <c r="G69" s="58" t="str">
        <f aca="false">calcolo!I49</f>
        <v/>
      </c>
    </row>
    <row r="70" customFormat="false" ht="38.25" hidden="false" customHeight="false" outlineLevel="0" collapsed="false">
      <c r="A70" s="58" t="s">
        <v>251</v>
      </c>
      <c r="B70" s="58"/>
      <c r="C70" s="58" t="s">
        <v>252</v>
      </c>
      <c r="D70" s="58" t="s">
        <v>253</v>
      </c>
      <c r="E70" s="58" t="n">
        <v>8</v>
      </c>
      <c r="F70" s="58" t="str">
        <f aca="false">calcolo!G20</f>
        <v/>
      </c>
      <c r="G70" s="58" t="str">
        <f aca="false">calcolo!I20</f>
        <v/>
      </c>
    </row>
    <row r="71" customFormat="false" ht="38.25" hidden="false" customHeight="false" outlineLevel="0" collapsed="false">
      <c r="A71" s="58" t="s">
        <v>251</v>
      </c>
      <c r="B71" s="58"/>
      <c r="C71" s="58" t="s">
        <v>254</v>
      </c>
      <c r="D71" s="58" t="s">
        <v>255</v>
      </c>
      <c r="E71" s="58" t="n">
        <v>1</v>
      </c>
      <c r="F71" s="58" t="str">
        <f aca="false">calcolo!G37</f>
        <v/>
      </c>
      <c r="G71" s="58" t="str">
        <f aca="false">calcolo!I37</f>
        <v/>
      </c>
    </row>
    <row r="72" customFormat="false" ht="25.5" hidden="false" customHeight="false" outlineLevel="0" collapsed="false">
      <c r="A72" s="58" t="s">
        <v>256</v>
      </c>
      <c r="B72" s="58"/>
      <c r="C72" s="58" t="s">
        <v>257</v>
      </c>
      <c r="D72" s="58" t="s">
        <v>258</v>
      </c>
      <c r="E72" s="58" t="s">
        <v>232</v>
      </c>
      <c r="F72" s="58" t="str">
        <f aca="false">calcolo!G23</f>
        <v/>
      </c>
      <c r="G72" s="58" t="str">
        <f aca="false">calcolo!I23</f>
        <v/>
      </c>
    </row>
    <row r="73" customFormat="false" ht="63.75" hidden="false" customHeight="false" outlineLevel="0" collapsed="false">
      <c r="A73" s="58" t="s">
        <v>241</v>
      </c>
      <c r="B73" s="58"/>
      <c r="C73" s="58" t="s">
        <v>259</v>
      </c>
      <c r="D73" s="58" t="s">
        <v>260</v>
      </c>
      <c r="E73" s="58" t="n">
        <v>1</v>
      </c>
      <c r="F73" s="58" t="str">
        <f aca="false">calcolo!G51</f>
        <v/>
      </c>
      <c r="G73" s="58" t="str">
        <f aca="false">calcolo!I51</f>
        <v/>
      </c>
    </row>
    <row r="74" customFormat="false" ht="38.25" hidden="false" customHeight="false" outlineLevel="0" collapsed="false">
      <c r="A74" s="58" t="s">
        <v>168</v>
      </c>
      <c r="B74" s="58"/>
      <c r="C74" s="58" t="s">
        <v>261</v>
      </c>
      <c r="D74" s="58" t="s">
        <v>262</v>
      </c>
      <c r="E74" s="58" t="s">
        <v>228</v>
      </c>
      <c r="F74" s="58"/>
      <c r="G74" s="58"/>
    </row>
    <row r="75" customFormat="false" ht="15" hidden="false" customHeight="false" outlineLevel="0" collapsed="false">
      <c r="A75" s="47"/>
      <c r="B75" s="47"/>
      <c r="C75" s="63"/>
      <c r="D75" s="63"/>
      <c r="E75" s="63"/>
      <c r="F75" s="63"/>
      <c r="G75" s="63"/>
    </row>
    <row r="76" customFormat="false" ht="15" hidden="false" customHeight="false" outlineLevel="0" collapsed="false">
      <c r="A76" s="63"/>
      <c r="B76" s="63"/>
      <c r="C76" s="63"/>
      <c r="D76" s="63"/>
      <c r="E76" s="63"/>
      <c r="F76" s="63"/>
      <c r="G76" s="63"/>
    </row>
    <row r="77" customFormat="false" ht="15" hidden="false" customHeight="true" outlineLevel="0" collapsed="false">
      <c r="A77" s="55" t="s">
        <v>263</v>
      </c>
      <c r="B77" s="55"/>
      <c r="C77" s="55"/>
      <c r="D77" s="55"/>
      <c r="E77" s="55"/>
      <c r="F77" s="55"/>
      <c r="G77" s="55"/>
    </row>
    <row r="78" customFormat="false" ht="38.25" hidden="false" customHeight="false" outlineLevel="0" collapsed="false">
      <c r="A78" s="55" t="s">
        <v>136</v>
      </c>
      <c r="B78" s="55" t="s">
        <v>137</v>
      </c>
      <c r="C78" s="55" t="s">
        <v>138</v>
      </c>
      <c r="D78" s="55" t="s">
        <v>139</v>
      </c>
      <c r="E78" s="55" t="s">
        <v>140</v>
      </c>
      <c r="F78" s="55" t="s">
        <v>141</v>
      </c>
      <c r="G78" s="55" t="s">
        <v>142</v>
      </c>
    </row>
    <row r="79" customFormat="false" ht="36" hidden="false" customHeight="true" outlineLevel="0" collapsed="false">
      <c r="A79" s="58" t="s">
        <v>264</v>
      </c>
      <c r="B79" s="58" t="s">
        <v>265</v>
      </c>
      <c r="C79" s="58" t="s">
        <v>266</v>
      </c>
      <c r="D79" s="58" t="s">
        <v>267</v>
      </c>
      <c r="E79" s="58" t="s">
        <v>208</v>
      </c>
      <c r="F79" s="58" t="str">
        <f aca="false">calcolo!G3</f>
        <v/>
      </c>
      <c r="G79" s="58" t="str">
        <f aca="false">calcolo!I3</f>
        <v/>
      </c>
    </row>
    <row r="80" customFormat="false" ht="43.5" hidden="false" customHeight="true" outlineLevel="0" collapsed="false">
      <c r="A80" s="58" t="s">
        <v>264</v>
      </c>
      <c r="B80" s="58"/>
      <c r="C80" s="58" t="s">
        <v>268</v>
      </c>
      <c r="D80" s="58" t="s">
        <v>269</v>
      </c>
      <c r="E80" s="58" t="n">
        <v>6</v>
      </c>
      <c r="F80" s="58" t="str">
        <f aca="false">calcolo!G12</f>
        <v/>
      </c>
      <c r="G80" s="58" t="str">
        <f aca="false">calcolo!I12</f>
        <v/>
      </c>
    </row>
    <row r="81" customFormat="false" ht="39" hidden="false" customHeight="true" outlineLevel="0" collapsed="false">
      <c r="A81" s="58" t="s">
        <v>264</v>
      </c>
      <c r="B81" s="58"/>
      <c r="C81" s="58" t="s">
        <v>270</v>
      </c>
      <c r="D81" s="58" t="s">
        <v>271</v>
      </c>
      <c r="E81" s="58" t="s">
        <v>272</v>
      </c>
      <c r="F81" s="58" t="str">
        <f aca="false">calcolo!G44</f>
        <v/>
      </c>
      <c r="G81" s="58" t="str">
        <f aca="false">calcolo!I44</f>
        <v/>
      </c>
    </row>
    <row r="82" customFormat="false" ht="35.25" hidden="false" customHeight="true" outlineLevel="0" collapsed="false">
      <c r="A82" s="58" t="s">
        <v>273</v>
      </c>
      <c r="B82" s="58" t="s">
        <v>274</v>
      </c>
      <c r="C82" s="58" t="s">
        <v>275</v>
      </c>
      <c r="D82" s="58" t="s">
        <v>276</v>
      </c>
      <c r="E82" s="58" t="s">
        <v>277</v>
      </c>
      <c r="F82" s="58" t="str">
        <f aca="false">calcolo!G13</f>
        <v/>
      </c>
      <c r="G82" s="58" t="str">
        <f aca="false">calcolo!I13</f>
        <v/>
      </c>
    </row>
    <row r="83" customFormat="false" ht="25.5" hidden="false" customHeight="false" outlineLevel="0" collapsed="false">
      <c r="A83" s="58" t="s">
        <v>278</v>
      </c>
      <c r="B83" s="58"/>
      <c r="C83" s="58" t="s">
        <v>279</v>
      </c>
      <c r="D83" s="58" t="s">
        <v>280</v>
      </c>
      <c r="E83" s="58" t="s">
        <v>232</v>
      </c>
      <c r="F83" s="58" t="str">
        <f aca="false">calcolo!G4</f>
        <v/>
      </c>
      <c r="G83" s="58" t="str">
        <f aca="false">calcolo!I4</f>
        <v/>
      </c>
    </row>
    <row r="84" customFormat="false" ht="37.5" hidden="false" customHeight="true" outlineLevel="0" collapsed="false">
      <c r="A84" s="58" t="s">
        <v>278</v>
      </c>
      <c r="B84" s="58"/>
      <c r="C84" s="58" t="s">
        <v>281</v>
      </c>
      <c r="D84" s="58" t="s">
        <v>282</v>
      </c>
      <c r="E84" s="58" t="n">
        <v>1</v>
      </c>
      <c r="F84" s="58" t="str">
        <f aca="false">calcolo!G38</f>
        <v/>
      </c>
      <c r="G84" s="58" t="str">
        <f aca="false">calcolo!I38</f>
        <v/>
      </c>
    </row>
    <row r="85" customFormat="false" ht="34.5" hidden="false" customHeight="true" outlineLevel="0" collapsed="false">
      <c r="A85" s="58"/>
      <c r="B85" s="77"/>
      <c r="C85" s="58" t="s">
        <v>283</v>
      </c>
      <c r="D85" s="58" t="s">
        <v>284</v>
      </c>
      <c r="E85" s="58" t="n">
        <v>3</v>
      </c>
      <c r="F85" s="58" t="str">
        <f aca="false">calcolo!G53</f>
        <v/>
      </c>
      <c r="G85" s="58" t="str">
        <f aca="false">calcolo!I53</f>
        <v/>
      </c>
    </row>
    <row r="86" customFormat="false" ht="38.25" hidden="false" customHeight="false" outlineLevel="0" collapsed="false">
      <c r="A86" s="58" t="s">
        <v>168</v>
      </c>
      <c r="B86" s="58"/>
      <c r="C86" s="58" t="s">
        <v>261</v>
      </c>
      <c r="D86" s="58" t="s">
        <v>285</v>
      </c>
      <c r="E86" s="58" t="s">
        <v>228</v>
      </c>
      <c r="F86" s="58"/>
      <c r="G86" s="58"/>
    </row>
    <row r="87" customFormat="false" ht="41.25" hidden="false" customHeight="true" outlineLevel="0" collapsed="false">
      <c r="A87" s="58"/>
      <c r="B87" s="58"/>
      <c r="C87" s="58" t="s">
        <v>286</v>
      </c>
      <c r="D87" s="58" t="s">
        <v>287</v>
      </c>
      <c r="E87" s="58" t="n">
        <v>8</v>
      </c>
      <c r="F87" s="58" t="str">
        <f aca="false">calcolo!G63</f>
        <v/>
      </c>
      <c r="G87" s="58" t="str">
        <f aca="false">calcolo!I63</f>
        <v/>
      </c>
    </row>
    <row r="88" customFormat="false" ht="38.25" hidden="false" customHeight="false" outlineLevel="0" collapsed="false">
      <c r="A88" s="58" t="s">
        <v>168</v>
      </c>
      <c r="B88" s="58"/>
      <c r="C88" s="58" t="s">
        <v>288</v>
      </c>
      <c r="D88" s="58" t="s">
        <v>289</v>
      </c>
      <c r="E88" s="58" t="n">
        <v>2</v>
      </c>
      <c r="F88" s="58" t="str">
        <f aca="false">calcolo!G60</f>
        <v/>
      </c>
      <c r="G88" s="58" t="str">
        <f aca="false">calcolo!I60</f>
        <v/>
      </c>
    </row>
    <row r="89" customFormat="false" ht="15" hidden="false" customHeight="false" outlineLevel="0" collapsed="false">
      <c r="A89" s="48"/>
      <c r="B89" s="48"/>
      <c r="C89" s="48"/>
      <c r="D89" s="48"/>
      <c r="E89" s="48"/>
      <c r="F89" s="48"/>
      <c r="G89" s="48"/>
    </row>
    <row r="90" customFormat="false" ht="15" hidden="false" customHeight="false" outlineLevel="0" collapsed="false">
      <c r="A90" s="47" t="s">
        <v>290</v>
      </c>
      <c r="B90" s="47"/>
      <c r="C90" s="47"/>
      <c r="D90" s="47"/>
      <c r="E90" s="47"/>
      <c r="F90" s="47"/>
      <c r="G90" s="47"/>
    </row>
    <row r="91" customFormat="false" ht="51.75" hidden="false" customHeight="true" outlineLevel="0" collapsed="false">
      <c r="A91" s="68" t="str">
        <f aca="false">_xlfn.TEXTJOIN(". ",TRUE(),tabella!J10:J41,tabella!J44:J62,tabella!J65:J67,tabella!J70)</f>
        <v/>
      </c>
      <c r="B91" s="68"/>
      <c r="C91" s="68"/>
      <c r="D91" s="68"/>
      <c r="E91" s="68"/>
      <c r="F91" s="68"/>
      <c r="G91" s="68"/>
    </row>
    <row r="92" customFormat="false" ht="26.25" hidden="false" customHeight="true" outlineLevel="0" collapsed="false">
      <c r="A92" s="69" t="s">
        <v>291</v>
      </c>
      <c r="B92" s="69"/>
      <c r="C92" s="69"/>
      <c r="D92" s="69"/>
      <c r="E92" s="69"/>
      <c r="F92" s="69"/>
      <c r="G92" s="69"/>
    </row>
    <row r="93" customFormat="false" ht="15" hidden="false" customHeight="false" outlineLevel="0" collapsed="false">
      <c r="A93" s="70" t="s">
        <v>292</v>
      </c>
      <c r="B93" s="47"/>
      <c r="C93" s="47"/>
      <c r="D93" s="47"/>
      <c r="E93" s="47"/>
      <c r="F93" s="47"/>
      <c r="G93" s="47"/>
    </row>
    <row r="94" customFormat="false" ht="15" hidden="false" customHeight="false" outlineLevel="0" collapsed="false">
      <c r="A94" s="70" t="s">
        <v>130</v>
      </c>
      <c r="B94" s="47"/>
      <c r="C94" s="47"/>
      <c r="D94" s="47"/>
      <c r="E94" s="47"/>
      <c r="F94" s="47"/>
      <c r="G94" s="47"/>
    </row>
    <row r="95" customFormat="false" ht="15" hidden="false" customHeight="true" outlineLevel="0" collapsed="false">
      <c r="A95" s="71" t="s">
        <v>293</v>
      </c>
      <c r="B95" s="71"/>
      <c r="C95" s="47" t="str">
        <f aca="false">_xlfn.TEXTJOIN(" ",TRUE(),B13,D13)</f>
        <v>0 0</v>
      </c>
      <c r="D95" s="47" t="s">
        <v>294</v>
      </c>
      <c r="E95" s="47" t="str">
        <f aca="false">F13</f>
        <v/>
      </c>
      <c r="F95" s="47"/>
      <c r="G95" s="47"/>
    </row>
    <row r="96" customFormat="false" ht="15" hidden="false" customHeight="false" outlineLevel="0" collapsed="false">
      <c r="A96" s="70" t="s">
        <v>295</v>
      </c>
      <c r="B96" s="47" t="str">
        <f aca="false">calcolo!I67</f>
        <v/>
      </c>
      <c r="C96" s="47"/>
      <c r="D96" s="47"/>
      <c r="E96" s="47"/>
      <c r="F96" s="47"/>
      <c r="G96" s="47"/>
    </row>
    <row r="97" customFormat="false" ht="15.75" hidden="false" customHeight="true" outlineLevel="0" collapsed="false">
      <c r="A97" s="70"/>
      <c r="B97" s="47"/>
      <c r="C97" s="47"/>
      <c r="D97" s="47"/>
      <c r="E97" s="47"/>
      <c r="F97" s="50" t="s">
        <v>296</v>
      </c>
      <c r="G97" s="50"/>
    </row>
    <row r="98" customFormat="false" ht="15" hidden="false" customHeight="false" outlineLevel="0" collapsed="false">
      <c r="A98" s="70" t="s">
        <v>130</v>
      </c>
      <c r="B98" s="47"/>
      <c r="C98" s="47"/>
      <c r="D98" s="47"/>
      <c r="E98" s="47"/>
      <c r="F98" s="47"/>
      <c r="G98" s="47"/>
    </row>
    <row r="99" customFormat="false" ht="15.75" hidden="false" customHeight="false" outlineLevel="0" collapsed="false">
      <c r="A99" s="51" t="s">
        <v>130</v>
      </c>
      <c r="B99" s="47"/>
      <c r="C99" s="47"/>
      <c r="D99" s="47"/>
      <c r="E99" s="47"/>
      <c r="F99" s="47"/>
      <c r="G99" s="47"/>
    </row>
    <row r="100" customFormat="false" ht="15" hidden="false" customHeight="false" outlineLevel="0" collapsed="false">
      <c r="A100" s="48"/>
      <c r="B100" s="48"/>
      <c r="C100" s="47"/>
      <c r="D100" s="47"/>
      <c r="E100" s="47"/>
      <c r="F100" s="48"/>
      <c r="G100" s="48"/>
    </row>
    <row r="101" customFormat="false" ht="15.75" hidden="false" customHeight="false" outlineLevel="0" collapsed="false">
      <c r="A101" s="51" t="s">
        <v>297</v>
      </c>
      <c r="B101" s="47"/>
      <c r="C101" s="47"/>
      <c r="D101" s="47"/>
      <c r="E101" s="47"/>
      <c r="F101" s="47"/>
      <c r="G101" s="47"/>
    </row>
    <row r="102" customFormat="false" ht="15.75" hidden="false" customHeight="false" outlineLevel="0" collapsed="false">
      <c r="A102" s="51" t="s">
        <v>130</v>
      </c>
      <c r="B102" s="47"/>
      <c r="C102" s="47"/>
      <c r="D102" s="47"/>
      <c r="E102" s="47"/>
      <c r="F102" s="47"/>
      <c r="G102" s="47"/>
    </row>
    <row r="103" customFormat="false" ht="21" hidden="false" customHeight="true" outlineLevel="0" collapsed="false">
      <c r="A103" s="50" t="s">
        <v>298</v>
      </c>
      <c r="B103" s="50"/>
      <c r="C103" s="47"/>
      <c r="D103" s="47"/>
      <c r="E103" s="47"/>
      <c r="F103" s="47"/>
      <c r="G103" s="47"/>
    </row>
    <row r="104" customFormat="false" ht="15.75" hidden="false" customHeight="false" outlineLevel="0" collapsed="false">
      <c r="A104" s="51" t="s">
        <v>130</v>
      </c>
      <c r="B104" s="47"/>
      <c r="C104" s="47"/>
      <c r="D104" s="47"/>
      <c r="E104" s="47"/>
      <c r="F104" s="47"/>
      <c r="G104" s="47"/>
    </row>
    <row r="105" customFormat="false" ht="15.75" hidden="false" customHeight="false" outlineLevel="0" collapsed="false">
      <c r="A105" s="78" t="s">
        <v>299</v>
      </c>
      <c r="B105" s="72"/>
      <c r="C105" s="47"/>
      <c r="D105" s="73" t="s">
        <v>300</v>
      </c>
      <c r="E105" s="72"/>
      <c r="F105" s="72"/>
      <c r="G105" s="47"/>
    </row>
    <row r="106" customFormat="false" ht="15" hidden="false" customHeight="false" outlineLevel="0" collapsed="false">
      <c r="A106" s="47"/>
      <c r="B106" s="47"/>
      <c r="C106" s="47"/>
      <c r="D106" s="47"/>
      <c r="E106" s="47"/>
      <c r="F106" s="47"/>
      <c r="G106" s="47"/>
    </row>
    <row r="107" customFormat="false" ht="15" hidden="false" customHeight="false" outlineLevel="0" collapsed="false">
      <c r="A107" s="47"/>
      <c r="B107" s="47"/>
      <c r="C107" s="47"/>
      <c r="D107" s="47"/>
      <c r="E107" s="47"/>
      <c r="F107" s="47"/>
      <c r="G107" s="47"/>
    </row>
    <row r="108" customFormat="false" ht="15" hidden="false" customHeight="false" outlineLevel="0" collapsed="false">
      <c r="A108" s="47"/>
      <c r="B108" s="47"/>
      <c r="C108" s="47"/>
      <c r="D108" s="47"/>
      <c r="E108" s="47"/>
      <c r="F108" s="47"/>
      <c r="G108" s="47"/>
    </row>
    <row r="109" customFormat="false" ht="15" hidden="false" customHeight="false" outlineLevel="0" collapsed="false">
      <c r="A109" s="47"/>
      <c r="B109" s="47"/>
      <c r="C109" s="47"/>
      <c r="D109" s="47"/>
      <c r="E109" s="47"/>
      <c r="F109" s="47"/>
      <c r="G109" s="47"/>
    </row>
    <row r="110" customFormat="false" ht="15" hidden="false" customHeight="false" outlineLevel="0" collapsed="false">
      <c r="A110" s="47"/>
      <c r="B110" s="47"/>
      <c r="C110" s="47"/>
      <c r="D110" s="47"/>
      <c r="E110" s="47"/>
      <c r="F110" s="47"/>
      <c r="G110" s="47"/>
    </row>
    <row r="111" customFormat="false" ht="15" hidden="false" customHeight="false" outlineLevel="0" collapsed="false">
      <c r="A111" s="30"/>
      <c r="B111" s="30"/>
      <c r="C111" s="30"/>
      <c r="D111" s="30"/>
      <c r="E111" s="30"/>
      <c r="F111" s="30"/>
      <c r="G111" s="30"/>
    </row>
    <row r="112" customFormat="false" ht="15" hidden="false" customHeight="false" outlineLevel="0" collapsed="false">
      <c r="A112" s="30"/>
      <c r="B112" s="30"/>
      <c r="C112" s="30"/>
      <c r="D112" s="30"/>
      <c r="E112" s="30"/>
      <c r="F112" s="30"/>
      <c r="G112" s="30"/>
    </row>
    <row r="113" customFormat="false" ht="15" hidden="false" customHeight="false" outlineLevel="0" collapsed="false">
      <c r="A113" s="30"/>
      <c r="B113" s="30"/>
      <c r="C113" s="30"/>
      <c r="D113" s="30"/>
      <c r="E113" s="30"/>
      <c r="F113" s="30"/>
      <c r="G113" s="30"/>
    </row>
    <row r="114" customFormat="false" ht="15" hidden="false" customHeight="false" outlineLevel="0" collapsed="false">
      <c r="A114" s="30"/>
      <c r="B114" s="30"/>
      <c r="C114" s="30"/>
      <c r="D114" s="30"/>
      <c r="E114" s="30"/>
      <c r="F114" s="30"/>
      <c r="G114" s="30"/>
    </row>
    <row r="115" customFormat="false" ht="15" hidden="false" customHeight="false" outlineLevel="0" collapsed="false">
      <c r="A115" s="30"/>
      <c r="B115" s="30"/>
      <c r="C115" s="30"/>
      <c r="D115" s="30"/>
      <c r="E115" s="30"/>
      <c r="F115" s="30"/>
      <c r="G115" s="30"/>
    </row>
  </sheetData>
  <sheetProtection algorithmName="SHA-512" hashValue="TwWqZ8tz+VZx6CAjgQW737bvZ7YeVXblH8vHukqpK9fazu/BxVxXlixPSDM6Hgzz/ji1eR3CtEeHMdPN4D6s8w==" saltValue="BHTcKFwyNgdWRZh5S4Er5w==" spinCount="100000" sheet="true" objects="true" scenarios="true" selectLockedCells="true" selectUnlockedCells="true"/>
  <mergeCells count="22">
    <mergeCell ref="A2:G2"/>
    <mergeCell ref="A3:G3"/>
    <mergeCell ref="A5:G5"/>
    <mergeCell ref="A6:G6"/>
    <mergeCell ref="A7:G7"/>
    <mergeCell ref="A15:G15"/>
    <mergeCell ref="B17:B18"/>
    <mergeCell ref="B23:B24"/>
    <mergeCell ref="A30:G30"/>
    <mergeCell ref="B36:B37"/>
    <mergeCell ref="B40:B41"/>
    <mergeCell ref="A46:G46"/>
    <mergeCell ref="A63:G63"/>
    <mergeCell ref="B66:B67"/>
    <mergeCell ref="A77:G77"/>
    <mergeCell ref="B79:B80"/>
    <mergeCell ref="B82:B83"/>
    <mergeCell ref="A91:G91"/>
    <mergeCell ref="A92:G92"/>
    <mergeCell ref="A95:B95"/>
    <mergeCell ref="F97:G97"/>
    <mergeCell ref="A103:B10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112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30" activeCellId="0" sqref="A30"/>
    </sheetView>
  </sheetViews>
  <sheetFormatPr defaultColWidth="8.8671875" defaultRowHeight="15" zeroHeight="false" outlineLevelRow="0" outlineLevelCol="0"/>
  <cols>
    <col collapsed="false" customWidth="true" hidden="false" outlineLevel="0" max="5" min="1" style="29" width="15.71"/>
    <col collapsed="false" customWidth="true" hidden="false" outlineLevel="0" max="7" min="6" style="0" width="15.71"/>
  </cols>
  <sheetData>
    <row r="1" customFormat="false" ht="42.75" hidden="false" customHeight="true" outlineLevel="0" collapsed="false">
      <c r="A1" s="30"/>
      <c r="B1" s="30"/>
      <c r="C1" s="30"/>
      <c r="D1" s="30"/>
      <c r="E1" s="30"/>
      <c r="F1" s="30"/>
      <c r="G1" s="30"/>
    </row>
    <row r="2" customFormat="false" ht="15.75" hidden="false" customHeight="true" outlineLevel="0" collapsed="false">
      <c r="A2" s="50" t="s">
        <v>131</v>
      </c>
      <c r="B2" s="50"/>
      <c r="C2" s="50"/>
      <c r="D2" s="50"/>
      <c r="E2" s="50"/>
      <c r="F2" s="50"/>
      <c r="G2" s="50"/>
    </row>
    <row r="3" customFormat="false" ht="15.75" hidden="false" customHeight="true" outlineLevel="0" collapsed="false">
      <c r="A3" s="50" t="s">
        <v>132</v>
      </c>
      <c r="B3" s="50"/>
      <c r="C3" s="50"/>
      <c r="D3" s="50"/>
      <c r="E3" s="50"/>
      <c r="F3" s="50"/>
      <c r="G3" s="50"/>
    </row>
    <row r="4" customFormat="false" ht="15.75" hidden="false" customHeight="false" outlineLevel="0" collapsed="false">
      <c r="A4" s="51" t="s">
        <v>130</v>
      </c>
      <c r="B4" s="47"/>
      <c r="C4" s="47"/>
      <c r="D4" s="47"/>
      <c r="E4" s="47"/>
      <c r="F4" s="47"/>
      <c r="G4" s="47"/>
    </row>
    <row r="5" customFormat="false" ht="15.75" hidden="false" customHeight="true" outlineLevel="0" collapsed="false">
      <c r="A5" s="52" t="s">
        <v>133</v>
      </c>
      <c r="B5" s="52"/>
      <c r="C5" s="52"/>
      <c r="D5" s="52"/>
      <c r="E5" s="52"/>
      <c r="F5" s="52"/>
      <c r="G5" s="52"/>
    </row>
    <row r="6" customFormat="false" ht="15.75" hidden="false" customHeight="true" outlineLevel="0" collapsed="false">
      <c r="A6" s="52" t="s">
        <v>301</v>
      </c>
      <c r="B6" s="52"/>
      <c r="C6" s="52"/>
      <c r="D6" s="52"/>
      <c r="E6" s="52"/>
      <c r="F6" s="52"/>
      <c r="G6" s="52"/>
    </row>
    <row r="7" customFormat="false" ht="18.75" hidden="false" customHeight="false" outlineLevel="0" collapsed="false">
      <c r="A7" s="74" t="str">
        <f aca="false">IF(tabella!H73="IV", "Coorte 2019/2020","Coorte 2018/2019")</f>
        <v>Coorte 2018/2019</v>
      </c>
      <c r="B7" s="74"/>
      <c r="C7" s="74"/>
      <c r="D7" s="74"/>
      <c r="E7" s="74"/>
      <c r="F7" s="74"/>
      <c r="G7" s="74"/>
    </row>
    <row r="8" customFormat="false" ht="15" hidden="false" customHeight="false" outlineLevel="0" collapsed="false">
      <c r="A8" s="79"/>
      <c r="B8" s="80"/>
      <c r="C8" s="81"/>
      <c r="D8" s="81"/>
      <c r="E8" s="81"/>
      <c r="F8" s="30"/>
      <c r="G8" s="30"/>
    </row>
    <row r="9" customFormat="false" ht="25.5" hidden="false" customHeight="true" outlineLevel="0" collapsed="false">
      <c r="A9" s="54" t="str">
        <f aca="false">tabella!A2</f>
        <v>Seconda laurea </v>
      </c>
      <c r="B9" s="30" t="str">
        <f aca="false">IF(tabella!B2="sì",tabella!B2,"")</f>
        <v/>
      </c>
      <c r="C9" s="54" t="str">
        <f aca="false">tabella!C2</f>
        <v>Altri percorsi formativi (Master, Corsi)  </v>
      </c>
      <c r="D9" s="30" t="str">
        <f aca="false">IF(tabella!D2="sì",tabella!D2,"")</f>
        <v/>
      </c>
      <c r="E9" s="54" t="str">
        <f aca="false">tabella!E2</f>
        <v>Passaggio di corso</v>
      </c>
      <c r="F9" s="30" t="str">
        <f aca="false">IF(tabella!F2="sì",tabella!F2,"")</f>
        <v/>
      </c>
      <c r="G9" s="30"/>
    </row>
    <row r="10" customFormat="false" ht="25.5" hidden="false" customHeight="true" outlineLevel="0" collapsed="false">
      <c r="A10" s="54" t="str">
        <f aca="false">tabella!A3</f>
        <v>Studente rinunciatario </v>
      </c>
      <c r="B10" s="30" t="str">
        <f aca="false">IF(tabella!B3="sì",tabella!B3,"")</f>
        <v/>
      </c>
      <c r="C10" s="54" t="str">
        <f aca="false">tabella!C3</f>
        <v>Studente decaduto</v>
      </c>
      <c r="D10" s="30" t="str">
        <f aca="false">IF(tabella!D3="sì",tabella!D3,"")</f>
        <v/>
      </c>
      <c r="E10" s="54" t="str">
        <f aca="false">tabella!E3</f>
        <v>Trasferimento in ingresso </v>
      </c>
      <c r="F10" s="30" t="str">
        <f aca="false">IF(tabella!F3="sì",tabella!F3,"")</f>
        <v/>
      </c>
      <c r="G10" s="30"/>
    </row>
    <row r="11" customFormat="false" ht="38.25" hidden="false" customHeight="true" outlineLevel="0" collapsed="false">
      <c r="A11" s="54" t="str">
        <f aca="false">tabella!A4</f>
        <v>Attività formative con abilità professionali (max 12 cfu) </v>
      </c>
      <c r="B11" s="30" t="str">
        <f aca="false">IF(tabella!B4="sì",tabella!B4,"")</f>
        <v/>
      </c>
      <c r="C11" s="54" t="str">
        <f aca="false">tabella!C4</f>
        <v>24 CFU </v>
      </c>
      <c r="D11" s="30" t="str">
        <f aca="false">IF(tabella!D4="sì",tabella!D4,"")</f>
        <v/>
      </c>
      <c r="E11" s="54"/>
      <c r="F11" s="54"/>
      <c r="G11" s="30"/>
    </row>
    <row r="12" customFormat="false" ht="15" hidden="false" customHeight="false" outlineLevel="0" collapsed="false">
      <c r="A12" s="47"/>
      <c r="B12" s="47"/>
      <c r="C12" s="47"/>
      <c r="D12" s="47"/>
      <c r="E12" s="47"/>
      <c r="F12" s="47"/>
      <c r="G12" s="30"/>
    </row>
    <row r="13" customFormat="false" ht="32.25" hidden="false" customHeight="true" outlineLevel="0" collapsed="false">
      <c r="A13" s="47" t="str">
        <f aca="false">tabella!A6</f>
        <v>COGNOME</v>
      </c>
      <c r="B13" s="47" t="n">
        <f aca="false">tabella!B6</f>
        <v>0</v>
      </c>
      <c r="C13" s="47" t="str">
        <f aca="false">tabella!C6</f>
        <v>NOME</v>
      </c>
      <c r="D13" s="47" t="n">
        <f aca="false">tabella!D6</f>
        <v>0</v>
      </c>
      <c r="E13" s="47" t="str">
        <f aca="false">tabella!E6</f>
        <v>MATRICOLA</v>
      </c>
      <c r="F13" s="47" t="str">
        <f aca="false">IF(tabella!F6=0,"",tabella!F6)</f>
        <v/>
      </c>
      <c r="G13" s="30"/>
    </row>
    <row r="14" customFormat="false" ht="15" hidden="false" customHeight="false" outlineLevel="0" collapsed="false">
      <c r="A14" s="79"/>
      <c r="B14" s="31"/>
      <c r="C14" s="82"/>
      <c r="D14" s="31"/>
      <c r="E14" s="82"/>
      <c r="F14" s="30"/>
      <c r="G14" s="30"/>
    </row>
    <row r="15" customFormat="false" ht="15" hidden="false" customHeight="true" outlineLevel="0" collapsed="false">
      <c r="A15" s="55" t="s">
        <v>135</v>
      </c>
      <c r="B15" s="55"/>
      <c r="C15" s="55"/>
      <c r="D15" s="55"/>
      <c r="E15" s="55"/>
      <c r="F15" s="55"/>
      <c r="G15" s="55"/>
    </row>
    <row r="16" customFormat="false" ht="38.25" hidden="false" customHeight="false" outlineLevel="0" collapsed="false">
      <c r="A16" s="55" t="s">
        <v>136</v>
      </c>
      <c r="B16" s="55" t="s">
        <v>137</v>
      </c>
      <c r="C16" s="55" t="s">
        <v>138</v>
      </c>
      <c r="D16" s="55" t="s">
        <v>139</v>
      </c>
      <c r="E16" s="55" t="s">
        <v>140</v>
      </c>
      <c r="F16" s="55" t="s">
        <v>141</v>
      </c>
      <c r="G16" s="55" t="s">
        <v>142</v>
      </c>
    </row>
    <row r="17" customFormat="false" ht="54" hidden="false" customHeight="true" outlineLevel="0" collapsed="false">
      <c r="A17" s="58" t="s">
        <v>143</v>
      </c>
      <c r="B17" s="58" t="s">
        <v>327</v>
      </c>
      <c r="C17" s="75" t="s">
        <v>328</v>
      </c>
      <c r="D17" s="58" t="s">
        <v>329</v>
      </c>
      <c r="E17" s="58" t="n">
        <v>8</v>
      </c>
      <c r="F17" s="58" t="str">
        <f aca="false">calcolo!G33</f>
        <v/>
      </c>
      <c r="G17" s="58" t="str">
        <f aca="false">calcolo!J33</f>
        <v/>
      </c>
    </row>
    <row r="18" customFormat="false" ht="39" hidden="false" customHeight="true" outlineLevel="0" collapsed="false">
      <c r="A18" s="58" t="s">
        <v>146</v>
      </c>
      <c r="B18" s="58"/>
      <c r="C18" s="58" t="s">
        <v>330</v>
      </c>
      <c r="D18" s="58" t="s">
        <v>65</v>
      </c>
      <c r="E18" s="58" t="n">
        <v>8</v>
      </c>
      <c r="F18" s="58" t="str">
        <f aca="false">calcolo!G24</f>
        <v/>
      </c>
      <c r="G18" s="58" t="str">
        <f aca="false">calcolo!J24</f>
        <v/>
      </c>
    </row>
    <row r="19" customFormat="false" ht="42.75" hidden="false" customHeight="true" outlineLevel="0" collapsed="false">
      <c r="A19" s="58" t="s">
        <v>146</v>
      </c>
      <c r="B19" s="58"/>
      <c r="C19" s="58" t="s">
        <v>306</v>
      </c>
      <c r="D19" s="58" t="s">
        <v>307</v>
      </c>
      <c r="E19" s="58" t="n">
        <v>1</v>
      </c>
      <c r="F19" s="58" t="str">
        <f aca="false">calcolo!G54</f>
        <v/>
      </c>
      <c r="G19" s="58" t="str">
        <f aca="false">calcolo!J54</f>
        <v/>
      </c>
    </row>
    <row r="20" customFormat="false" ht="38.25" hidden="false" customHeight="false" outlineLevel="0" collapsed="false">
      <c r="A20" s="58" t="s">
        <v>148</v>
      </c>
      <c r="B20" s="58"/>
      <c r="C20" s="75" t="s">
        <v>149</v>
      </c>
      <c r="D20" s="58" t="s">
        <v>27</v>
      </c>
      <c r="E20" s="58" t="n">
        <v>8</v>
      </c>
      <c r="F20" s="58" t="str">
        <f aca="false">calcolo!G5</f>
        <v/>
      </c>
      <c r="G20" s="58" t="str">
        <f aca="false">calcolo!J5</f>
        <v/>
      </c>
    </row>
    <row r="21" customFormat="false" ht="38.25" hidden="false" customHeight="false" outlineLevel="0" collapsed="false">
      <c r="A21" s="58" t="s">
        <v>150</v>
      </c>
      <c r="B21" s="58"/>
      <c r="C21" s="58" t="s">
        <v>309</v>
      </c>
      <c r="D21" s="58" t="s">
        <v>71</v>
      </c>
      <c r="E21" s="58" t="n">
        <v>8</v>
      </c>
      <c r="F21" s="58" t="str">
        <f aca="false">calcolo!G27</f>
        <v/>
      </c>
      <c r="G21" s="58" t="str">
        <f aca="false">calcolo!J27</f>
        <v/>
      </c>
    </row>
    <row r="22" customFormat="false" ht="51.75" hidden="false" customHeight="true" outlineLevel="0" collapsed="false">
      <c r="A22" s="58" t="s">
        <v>155</v>
      </c>
      <c r="B22" s="58"/>
      <c r="C22" s="58" t="s">
        <v>156</v>
      </c>
      <c r="D22" s="58" t="s">
        <v>36</v>
      </c>
      <c r="E22" s="58" t="n">
        <v>4</v>
      </c>
      <c r="F22" s="58" t="str">
        <f aca="false">calcolo!G9</f>
        <v/>
      </c>
      <c r="G22" s="58" t="str">
        <f aca="false">calcolo!J9</f>
        <v/>
      </c>
    </row>
    <row r="23" customFormat="false" ht="25.5" hidden="false" customHeight="true" outlineLevel="0" collapsed="false">
      <c r="A23" s="58" t="s">
        <v>157</v>
      </c>
      <c r="B23" s="58" t="s">
        <v>310</v>
      </c>
      <c r="C23" s="58" t="s">
        <v>331</v>
      </c>
      <c r="D23" s="58" t="s">
        <v>332</v>
      </c>
      <c r="E23" s="58" t="n">
        <v>8</v>
      </c>
      <c r="F23" s="58" t="str">
        <f aca="false">calcolo!G14</f>
        <v/>
      </c>
      <c r="G23" s="57" t="str">
        <f aca="false">calcolo!J14</f>
        <v/>
      </c>
    </row>
    <row r="24" customFormat="false" ht="38.25" hidden="false" customHeight="false" outlineLevel="0" collapsed="false">
      <c r="A24" s="58" t="s">
        <v>333</v>
      </c>
      <c r="B24" s="58"/>
      <c r="C24" s="58" t="s">
        <v>334</v>
      </c>
      <c r="D24" s="58" t="s">
        <v>335</v>
      </c>
      <c r="E24" s="58" t="n">
        <v>4</v>
      </c>
      <c r="F24" s="58" t="str">
        <f aca="false">calcolo!G15</f>
        <v/>
      </c>
      <c r="G24" s="57" t="str">
        <f aca="false">calcolo!J15</f>
        <v/>
      </c>
    </row>
    <row r="25" customFormat="false" ht="38.25" hidden="false" customHeight="true" outlineLevel="0" collapsed="false">
      <c r="A25" s="58" t="s">
        <v>163</v>
      </c>
      <c r="B25" s="58"/>
      <c r="C25" s="58" t="s">
        <v>164</v>
      </c>
      <c r="D25" s="58" t="s">
        <v>165</v>
      </c>
      <c r="E25" s="58" t="n">
        <v>1</v>
      </c>
      <c r="F25" s="58" t="str">
        <f aca="false">calcolo!G46</f>
        <v/>
      </c>
      <c r="G25" s="57" t="str">
        <f aca="false">calcolo!J46</f>
        <v/>
      </c>
    </row>
    <row r="26" customFormat="false" ht="25.5" hidden="false" customHeight="false" outlineLevel="0" collapsed="false">
      <c r="A26" s="58" t="s">
        <v>163</v>
      </c>
      <c r="B26" s="58"/>
      <c r="C26" s="58" t="s">
        <v>166</v>
      </c>
      <c r="D26" s="58" t="s">
        <v>167</v>
      </c>
      <c r="E26" s="58" t="n">
        <v>8</v>
      </c>
      <c r="F26" s="58" t="str">
        <f aca="false">calcolo!G17</f>
        <v/>
      </c>
      <c r="G26" s="58" t="str">
        <f aca="false">calcolo!J17</f>
        <v/>
      </c>
    </row>
    <row r="27" customFormat="false" ht="38.25" hidden="false" customHeight="false" outlineLevel="0" collapsed="false">
      <c r="A27" s="58" t="s">
        <v>168</v>
      </c>
      <c r="B27" s="58"/>
      <c r="C27" s="58" t="s">
        <v>169</v>
      </c>
      <c r="D27" s="58" t="s">
        <v>170</v>
      </c>
      <c r="E27" s="58" t="n">
        <v>2</v>
      </c>
      <c r="F27" s="58" t="str">
        <f aca="false">calcolo!G58</f>
        <v/>
      </c>
      <c r="G27" s="58" t="str">
        <f aca="false">calcolo!J58</f>
        <v/>
      </c>
    </row>
    <row r="28" customFormat="false" ht="15" hidden="false" customHeight="false" outlineLevel="0" collapsed="false">
      <c r="A28" s="63"/>
      <c r="B28" s="63"/>
      <c r="C28" s="63"/>
      <c r="D28" s="63"/>
      <c r="E28" s="63"/>
      <c r="F28" s="63"/>
      <c r="G28" s="64"/>
    </row>
    <row r="29" customFormat="false" ht="15" hidden="false" customHeight="false" outlineLevel="0" collapsed="false">
      <c r="A29" s="63"/>
      <c r="B29" s="63"/>
      <c r="C29" s="63"/>
      <c r="D29" s="63"/>
      <c r="E29" s="63"/>
      <c r="F29" s="63"/>
      <c r="G29" s="65"/>
    </row>
    <row r="30" customFormat="false" ht="15" hidden="false" customHeight="true" outlineLevel="0" collapsed="false">
      <c r="A30" s="55" t="s">
        <v>171</v>
      </c>
      <c r="B30" s="55"/>
      <c r="C30" s="55"/>
      <c r="D30" s="55"/>
      <c r="E30" s="55"/>
      <c r="F30" s="55"/>
      <c r="G30" s="55"/>
    </row>
    <row r="31" customFormat="false" ht="38.25" hidden="false" customHeight="false" outlineLevel="0" collapsed="false">
      <c r="A31" s="55" t="s">
        <v>136</v>
      </c>
      <c r="B31" s="55" t="s">
        <v>137</v>
      </c>
      <c r="C31" s="55" t="s">
        <v>138</v>
      </c>
      <c r="D31" s="55" t="s">
        <v>139</v>
      </c>
      <c r="E31" s="55" t="s">
        <v>140</v>
      </c>
      <c r="F31" s="55" t="s">
        <v>141</v>
      </c>
      <c r="G31" s="55" t="s">
        <v>142</v>
      </c>
    </row>
    <row r="32" customFormat="false" ht="38.25" hidden="false" customHeight="false" outlineLevel="0" collapsed="false">
      <c r="A32" s="58" t="s">
        <v>148</v>
      </c>
      <c r="B32" s="58"/>
      <c r="C32" s="58" t="s">
        <v>172</v>
      </c>
      <c r="D32" s="58" t="s">
        <v>173</v>
      </c>
      <c r="E32" s="58" t="n">
        <v>3</v>
      </c>
      <c r="F32" s="58" t="str">
        <f aca="false">calcolo!G39</f>
        <v/>
      </c>
      <c r="G32" s="57" t="str">
        <f aca="false">calcolo!J39</f>
        <v/>
      </c>
    </row>
    <row r="33" customFormat="false" ht="25.5" hidden="false" customHeight="false" outlineLevel="0" collapsed="false">
      <c r="A33" s="58" t="s">
        <v>174</v>
      </c>
      <c r="B33" s="58"/>
      <c r="C33" s="58" t="s">
        <v>175</v>
      </c>
      <c r="D33" s="58" t="s">
        <v>176</v>
      </c>
      <c r="E33" s="58" t="n">
        <v>8</v>
      </c>
      <c r="F33" s="58" t="str">
        <f aca="false">calcolo!G16</f>
        <v/>
      </c>
      <c r="G33" s="58" t="str">
        <f aca="false">calcolo!J16</f>
        <v/>
      </c>
    </row>
    <row r="34" customFormat="false" ht="38.25" hidden="false" customHeight="false" outlineLevel="0" collapsed="false">
      <c r="A34" s="58" t="s">
        <v>174</v>
      </c>
      <c r="B34" s="58"/>
      <c r="C34" s="58" t="s">
        <v>177</v>
      </c>
      <c r="D34" s="58" t="s">
        <v>178</v>
      </c>
      <c r="E34" s="58" t="n">
        <v>1</v>
      </c>
      <c r="F34" s="58" t="str">
        <f aca="false">calcolo!G45</f>
        <v/>
      </c>
      <c r="G34" s="58" t="str">
        <f aca="false">calcolo!J45</f>
        <v/>
      </c>
    </row>
    <row r="35" customFormat="false" ht="38.25" hidden="false" customHeight="false" outlineLevel="0" collapsed="false">
      <c r="A35" s="58" t="s">
        <v>179</v>
      </c>
      <c r="B35" s="58"/>
      <c r="C35" s="58" t="s">
        <v>180</v>
      </c>
      <c r="D35" s="58" t="s">
        <v>181</v>
      </c>
      <c r="E35" s="58" t="n">
        <v>1</v>
      </c>
      <c r="F35" s="58" t="str">
        <f aca="false">calcolo!G40</f>
        <v/>
      </c>
      <c r="G35" s="57" t="str">
        <f aca="false">calcolo!J40</f>
        <v/>
      </c>
    </row>
    <row r="36" customFormat="false" ht="38.25" hidden="false" customHeight="true" outlineLevel="0" collapsed="false">
      <c r="A36" s="58" t="s">
        <v>179</v>
      </c>
      <c r="B36" s="58" t="s">
        <v>182</v>
      </c>
      <c r="C36" s="58" t="s">
        <v>316</v>
      </c>
      <c r="D36" s="58" t="s">
        <v>184</v>
      </c>
      <c r="E36" s="58" t="n">
        <v>8</v>
      </c>
      <c r="F36" s="58" t="str">
        <f aca="false">calcolo!G6</f>
        <v/>
      </c>
      <c r="G36" s="57" t="str">
        <f aca="false">calcolo!J6</f>
        <v/>
      </c>
    </row>
    <row r="37" customFormat="false" ht="51" hidden="false" customHeight="false" outlineLevel="0" collapsed="false">
      <c r="A37" s="58" t="s">
        <v>185</v>
      </c>
      <c r="B37" s="58"/>
      <c r="C37" s="58" t="s">
        <v>317</v>
      </c>
      <c r="D37" s="58" t="s">
        <v>186</v>
      </c>
      <c r="E37" s="58" t="n">
        <v>4</v>
      </c>
      <c r="F37" s="58" t="str">
        <f aca="false">calcolo!G18</f>
        <v/>
      </c>
      <c r="G37" s="58" t="str">
        <f aca="false">calcolo!J18</f>
        <v/>
      </c>
    </row>
    <row r="38" customFormat="false" ht="25.5" hidden="false" customHeight="false" outlineLevel="0" collapsed="false">
      <c r="A38" s="58" t="s">
        <v>187</v>
      </c>
      <c r="B38" s="58"/>
      <c r="C38" s="58" t="s">
        <v>188</v>
      </c>
      <c r="D38" s="58" t="s">
        <v>189</v>
      </c>
      <c r="E38" s="58" t="n">
        <v>8</v>
      </c>
      <c r="F38" s="58" t="str">
        <f aca="false">calcolo!G31</f>
        <v/>
      </c>
      <c r="G38" s="57" t="str">
        <f aca="false">calcolo!J31</f>
        <v/>
      </c>
    </row>
    <row r="39" customFormat="false" ht="25.5" hidden="false" customHeight="false" outlineLevel="0" collapsed="false">
      <c r="A39" s="58" t="s">
        <v>190</v>
      </c>
      <c r="B39" s="58"/>
      <c r="C39" s="58" t="s">
        <v>191</v>
      </c>
      <c r="D39" s="58" t="s">
        <v>192</v>
      </c>
      <c r="E39" s="58" t="n">
        <v>8</v>
      </c>
      <c r="F39" s="58" t="str">
        <f aca="false">calcolo!G32</f>
        <v/>
      </c>
      <c r="G39" s="57" t="str">
        <f aca="false">calcolo!J32</f>
        <v/>
      </c>
    </row>
    <row r="40" customFormat="false" ht="38.25" hidden="false" customHeight="true" outlineLevel="0" collapsed="false">
      <c r="A40" s="58" t="s">
        <v>193</v>
      </c>
      <c r="B40" s="58" t="s">
        <v>318</v>
      </c>
      <c r="C40" s="58" t="s">
        <v>319</v>
      </c>
      <c r="D40" s="58" t="s">
        <v>32</v>
      </c>
      <c r="E40" s="58" t="n">
        <v>4</v>
      </c>
      <c r="F40" s="58" t="str">
        <f aca="false">calcolo!G7</f>
        <v/>
      </c>
      <c r="G40" s="57" t="str">
        <f aca="false">calcolo!J7</f>
        <v/>
      </c>
    </row>
    <row r="41" customFormat="false" ht="38.25" hidden="false" customHeight="false" outlineLevel="0" collapsed="false">
      <c r="A41" s="58" t="s">
        <v>193</v>
      </c>
      <c r="B41" s="58"/>
      <c r="C41" s="58" t="s">
        <v>320</v>
      </c>
      <c r="D41" s="58" t="s">
        <v>197</v>
      </c>
      <c r="E41" s="58" t="n">
        <v>8</v>
      </c>
      <c r="F41" s="58" t="str">
        <f aca="false">calcolo!G19</f>
        <v/>
      </c>
      <c r="G41" s="57" t="str">
        <f aca="false">calcolo!J19</f>
        <v/>
      </c>
    </row>
    <row r="42" customFormat="false" ht="25.5" hidden="false" customHeight="false" outlineLevel="0" collapsed="false">
      <c r="A42" s="58" t="s">
        <v>198</v>
      </c>
      <c r="B42" s="58"/>
      <c r="C42" s="58" t="s">
        <v>199</v>
      </c>
      <c r="D42" s="58" t="s">
        <v>200</v>
      </c>
      <c r="E42" s="58" t="n">
        <v>1</v>
      </c>
      <c r="F42" s="58" t="str">
        <f aca="false">calcolo!G52</f>
        <v/>
      </c>
      <c r="G42" s="57" t="str">
        <f aca="false">calcolo!J52</f>
        <v/>
      </c>
    </row>
    <row r="43" customFormat="false" ht="38.25" hidden="false" customHeight="false" outlineLevel="0" collapsed="false">
      <c r="A43" s="58" t="s">
        <v>201</v>
      </c>
      <c r="B43" s="58"/>
      <c r="C43" s="58" t="s">
        <v>202</v>
      </c>
      <c r="D43" s="58" t="s">
        <v>336</v>
      </c>
      <c r="E43" s="58" t="n">
        <v>2</v>
      </c>
      <c r="F43" s="58" t="str">
        <f aca="false">calcolo!G59</f>
        <v/>
      </c>
      <c r="G43" s="58" t="str">
        <f aca="false">calcolo!J59</f>
        <v/>
      </c>
    </row>
    <row r="44" customFormat="false" ht="15" hidden="false" customHeight="false" outlineLevel="0" collapsed="false">
      <c r="A44" s="63"/>
      <c r="B44" s="63"/>
      <c r="C44" s="63"/>
      <c r="D44" s="63"/>
      <c r="E44" s="63"/>
      <c r="F44" s="63"/>
      <c r="G44" s="63"/>
    </row>
    <row r="45" customFormat="false" ht="15" hidden="false" customHeight="false" outlineLevel="0" collapsed="false">
      <c r="A45" s="63"/>
      <c r="B45" s="63"/>
      <c r="C45" s="63"/>
      <c r="D45" s="63"/>
      <c r="E45" s="63"/>
      <c r="F45" s="63"/>
      <c r="G45" s="63"/>
    </row>
    <row r="46" customFormat="false" ht="15" hidden="false" customHeight="true" outlineLevel="0" collapsed="false">
      <c r="A46" s="55" t="s">
        <v>204</v>
      </c>
      <c r="B46" s="55"/>
      <c r="C46" s="55"/>
      <c r="D46" s="55"/>
      <c r="E46" s="55"/>
      <c r="F46" s="55"/>
      <c r="G46" s="55"/>
    </row>
    <row r="47" customFormat="false" ht="38.25" hidden="false" customHeight="false" outlineLevel="0" collapsed="false">
      <c r="A47" s="55" t="s">
        <v>136</v>
      </c>
      <c r="B47" s="55" t="s">
        <v>137</v>
      </c>
      <c r="C47" s="55" t="s">
        <v>138</v>
      </c>
      <c r="D47" s="55" t="s">
        <v>139</v>
      </c>
      <c r="E47" s="55" t="s">
        <v>140</v>
      </c>
      <c r="F47" s="55" t="s">
        <v>141</v>
      </c>
      <c r="G47" s="55" t="s">
        <v>142</v>
      </c>
    </row>
    <row r="48" customFormat="false" ht="38.25" hidden="false" customHeight="false" outlineLevel="0" collapsed="false">
      <c r="A48" s="58" t="s">
        <v>205</v>
      </c>
      <c r="B48" s="58"/>
      <c r="C48" s="58" t="s">
        <v>321</v>
      </c>
      <c r="D48" s="58" t="s">
        <v>207</v>
      </c>
      <c r="E48" s="58" t="n">
        <v>8</v>
      </c>
      <c r="F48" s="58" t="str">
        <f aca="false">calcolo!G22</f>
        <v/>
      </c>
      <c r="G48" s="58" t="str">
        <f aca="false">calcolo!J22</f>
        <v/>
      </c>
    </row>
    <row r="49" customFormat="false" ht="51" hidden="false" customHeight="false" outlineLevel="0" collapsed="false">
      <c r="A49" s="58" t="s">
        <v>148</v>
      </c>
      <c r="B49" s="58"/>
      <c r="C49" s="58" t="s">
        <v>209</v>
      </c>
      <c r="D49" s="58" t="s">
        <v>210</v>
      </c>
      <c r="E49" s="58" t="n">
        <v>1</v>
      </c>
      <c r="F49" s="58" t="str">
        <f aca="false">calcolo!G47</f>
        <v/>
      </c>
      <c r="G49" s="58" t="str">
        <f aca="false">calcolo!J47</f>
        <v/>
      </c>
    </row>
    <row r="50" customFormat="false" ht="38.25" hidden="false" customHeight="false" outlineLevel="0" collapsed="false">
      <c r="A50" s="58" t="s">
        <v>205</v>
      </c>
      <c r="B50" s="58"/>
      <c r="C50" s="58" t="s">
        <v>322</v>
      </c>
      <c r="D50" s="58" t="s">
        <v>82</v>
      </c>
      <c r="E50" s="58" t="n">
        <v>4</v>
      </c>
      <c r="F50" s="58" t="str">
        <f aca="false">calcolo!G34</f>
        <v/>
      </c>
      <c r="G50" s="58" t="str">
        <f aca="false">calcolo!J34</f>
        <v/>
      </c>
    </row>
    <row r="51" customFormat="false" ht="38.25" hidden="false" customHeight="false" outlineLevel="0" collapsed="false">
      <c r="A51" s="58" t="s">
        <v>212</v>
      </c>
      <c r="B51" s="58"/>
      <c r="C51" s="58" t="s">
        <v>323</v>
      </c>
      <c r="D51" s="58" t="s">
        <v>214</v>
      </c>
      <c r="E51" s="58" t="n">
        <v>8</v>
      </c>
      <c r="F51" s="58" t="str">
        <f aca="false">calcolo!G25</f>
        <v/>
      </c>
      <c r="G51" s="58" t="str">
        <f aca="false">calcolo!J25</f>
        <v/>
      </c>
    </row>
    <row r="52" customFormat="false" ht="38.25" hidden="false" customHeight="false" outlineLevel="0" collapsed="false">
      <c r="A52" s="58" t="s">
        <v>217</v>
      </c>
      <c r="B52" s="58"/>
      <c r="C52" s="58" t="s">
        <v>324</v>
      </c>
      <c r="D52" s="58" t="s">
        <v>40</v>
      </c>
      <c r="E52" s="58" t="n">
        <v>4</v>
      </c>
      <c r="F52" s="58" t="str">
        <f aca="false">calcolo!G11</f>
        <v/>
      </c>
      <c r="G52" s="58" t="str">
        <f aca="false">calcolo!J11</f>
        <v/>
      </c>
    </row>
    <row r="53" customFormat="false" ht="38.25" hidden="false" customHeight="false" outlineLevel="0" collapsed="false">
      <c r="A53" s="58" t="s">
        <v>217</v>
      </c>
      <c r="B53" s="58"/>
      <c r="C53" s="58" t="s">
        <v>325</v>
      </c>
      <c r="D53" s="58" t="s">
        <v>326</v>
      </c>
      <c r="E53" s="58" t="n">
        <v>1</v>
      </c>
      <c r="F53" s="58" t="str">
        <f aca="false">calcolo!G55</f>
        <v/>
      </c>
      <c r="G53" s="58" t="str">
        <f aca="false">calcolo!J55</f>
        <v/>
      </c>
    </row>
    <row r="54" customFormat="false" ht="38.25" hidden="false" customHeight="false" outlineLevel="0" collapsed="false">
      <c r="A54" s="58" t="s">
        <v>219</v>
      </c>
      <c r="B54" s="58"/>
      <c r="C54" s="58" t="s">
        <v>220</v>
      </c>
      <c r="D54" s="58" t="s">
        <v>221</v>
      </c>
      <c r="E54" s="58" t="n">
        <v>8</v>
      </c>
      <c r="F54" s="58" t="str">
        <f aca="false">calcolo!G10</f>
        <v/>
      </c>
      <c r="G54" s="58" t="str">
        <f aca="false">calcolo!J10</f>
        <v/>
      </c>
    </row>
    <row r="55" customFormat="false" ht="51" hidden="false" customHeight="false" outlineLevel="0" collapsed="false">
      <c r="A55" s="58" t="s">
        <v>219</v>
      </c>
      <c r="B55" s="58"/>
      <c r="C55" s="76" t="s">
        <v>222</v>
      </c>
      <c r="D55" s="58" t="s">
        <v>223</v>
      </c>
      <c r="E55" s="58" t="n">
        <v>1</v>
      </c>
      <c r="F55" s="58" t="str">
        <f aca="false">calcolo!G43</f>
        <v/>
      </c>
      <c r="G55" s="58" t="str">
        <f aca="false">calcolo!J43</f>
        <v/>
      </c>
    </row>
    <row r="56" customFormat="false" ht="25.5" hidden="false" customHeight="false" outlineLevel="0" collapsed="false">
      <c r="A56" s="58" t="s">
        <v>161</v>
      </c>
      <c r="B56" s="58"/>
      <c r="C56" s="58" t="s">
        <v>224</v>
      </c>
      <c r="D56" s="58" t="s">
        <v>225</v>
      </c>
      <c r="E56" s="58" t="n">
        <v>8</v>
      </c>
      <c r="F56" s="58" t="str">
        <f aca="false">calcolo!G8</f>
        <v/>
      </c>
      <c r="G56" s="58" t="str">
        <f aca="false">calcolo!J8</f>
        <v/>
      </c>
    </row>
    <row r="57" customFormat="false" ht="38.25" hidden="false" customHeight="false" outlineLevel="0" collapsed="false">
      <c r="A57" s="58" t="s">
        <v>161</v>
      </c>
      <c r="B57" s="58"/>
      <c r="C57" s="58" t="s">
        <v>226</v>
      </c>
      <c r="D57" s="58" t="s">
        <v>227</v>
      </c>
      <c r="E57" s="58" t="s">
        <v>228</v>
      </c>
      <c r="F57" s="58" t="str">
        <f aca="false">calcolo!G42</f>
        <v/>
      </c>
      <c r="G57" s="58" t="str">
        <f aca="false">calcolo!J42</f>
        <v/>
      </c>
    </row>
    <row r="58" customFormat="false" ht="51" hidden="false" customHeight="false" outlineLevel="0" collapsed="false">
      <c r="A58" s="58" t="s">
        <v>229</v>
      </c>
      <c r="B58" s="58"/>
      <c r="C58" s="58" t="s">
        <v>230</v>
      </c>
      <c r="D58" s="58" t="s">
        <v>231</v>
      </c>
      <c r="E58" s="58" t="s">
        <v>232</v>
      </c>
      <c r="F58" s="58" t="str">
        <f aca="false">calcolo!G21</f>
        <v/>
      </c>
      <c r="G58" s="58" t="str">
        <f aca="false">calcolo!J21</f>
        <v/>
      </c>
    </row>
    <row r="59" customFormat="false" ht="51" hidden="false" customHeight="false" outlineLevel="0" collapsed="false">
      <c r="A59" s="58" t="s">
        <v>229</v>
      </c>
      <c r="B59" s="58"/>
      <c r="C59" s="58" t="s">
        <v>233</v>
      </c>
      <c r="D59" s="58" t="s">
        <v>234</v>
      </c>
      <c r="E59" s="58" t="n">
        <v>1</v>
      </c>
      <c r="F59" s="58" t="str">
        <f aca="false">calcolo!G41</f>
        <v/>
      </c>
      <c r="G59" s="58" t="str">
        <f aca="false">calcolo!J41</f>
        <v/>
      </c>
    </row>
    <row r="60" customFormat="false" ht="38.25" hidden="false" customHeight="false" outlineLevel="0" collapsed="false">
      <c r="A60" s="58" t="s">
        <v>168</v>
      </c>
      <c r="B60" s="58"/>
      <c r="C60" s="58" t="s">
        <v>235</v>
      </c>
      <c r="D60" s="58" t="s">
        <v>236</v>
      </c>
      <c r="E60" s="58" t="s">
        <v>228</v>
      </c>
      <c r="F60" s="58"/>
      <c r="G60" s="58"/>
    </row>
    <row r="61" customFormat="false" ht="15" hidden="false" customHeight="false" outlineLevel="0" collapsed="false">
      <c r="A61" s="63"/>
      <c r="B61" s="63"/>
      <c r="C61" s="63"/>
      <c r="D61" s="63"/>
      <c r="E61" s="63"/>
      <c r="F61" s="63"/>
      <c r="G61" s="63"/>
    </row>
    <row r="62" customFormat="false" ht="15" hidden="false" customHeight="false" outlineLevel="0" collapsed="false">
      <c r="A62" s="63"/>
      <c r="B62" s="63"/>
      <c r="C62" s="63"/>
      <c r="D62" s="63"/>
      <c r="E62" s="63"/>
      <c r="F62" s="63"/>
      <c r="G62" s="63"/>
    </row>
    <row r="63" customFormat="false" ht="15" hidden="false" customHeight="true" outlineLevel="0" collapsed="false">
      <c r="A63" s="55" t="s">
        <v>237</v>
      </c>
      <c r="B63" s="55"/>
      <c r="C63" s="55"/>
      <c r="D63" s="55"/>
      <c r="E63" s="55"/>
      <c r="F63" s="55"/>
      <c r="G63" s="55"/>
    </row>
    <row r="64" customFormat="false" ht="38.25" hidden="false" customHeight="false" outlineLevel="0" collapsed="false">
      <c r="A64" s="55" t="s">
        <v>136</v>
      </c>
      <c r="B64" s="55" t="s">
        <v>137</v>
      </c>
      <c r="C64" s="55" t="s">
        <v>138</v>
      </c>
      <c r="D64" s="55" t="s">
        <v>139</v>
      </c>
      <c r="E64" s="55" t="s">
        <v>140</v>
      </c>
      <c r="F64" s="55" t="s">
        <v>141</v>
      </c>
      <c r="G64" s="55" t="s">
        <v>142</v>
      </c>
    </row>
    <row r="65" customFormat="false" ht="45" hidden="false" customHeight="true" outlineLevel="0" collapsed="false">
      <c r="A65" s="58" t="s">
        <v>238</v>
      </c>
      <c r="B65" s="58"/>
      <c r="C65" s="58" t="s">
        <v>239</v>
      </c>
      <c r="D65" s="58" t="s">
        <v>240</v>
      </c>
      <c r="E65" s="58" t="n">
        <v>8</v>
      </c>
      <c r="F65" s="58" t="str">
        <f aca="false">calcolo!G30</f>
        <v/>
      </c>
      <c r="G65" s="58" t="str">
        <f aca="false">calcolo!J30</f>
        <v/>
      </c>
    </row>
    <row r="66" customFormat="false" ht="63.75" hidden="false" customHeight="true" outlineLevel="0" collapsed="false">
      <c r="A66" s="58" t="s">
        <v>241</v>
      </c>
      <c r="B66" s="58" t="s">
        <v>242</v>
      </c>
      <c r="C66" s="58" t="s">
        <v>243</v>
      </c>
      <c r="D66" s="58" t="s">
        <v>244</v>
      </c>
      <c r="E66" s="58" t="n">
        <v>8</v>
      </c>
      <c r="F66" s="58" t="str">
        <f aca="false">calcolo!G28</f>
        <v/>
      </c>
      <c r="G66" s="58" t="str">
        <f aca="false">calcolo!J28</f>
        <v/>
      </c>
    </row>
    <row r="67" customFormat="false" ht="63.75" hidden="false" customHeight="false" outlineLevel="0" collapsed="false">
      <c r="A67" s="58" t="s">
        <v>241</v>
      </c>
      <c r="B67" s="58"/>
      <c r="C67" s="58" t="s">
        <v>245</v>
      </c>
      <c r="D67" s="58" t="s">
        <v>246</v>
      </c>
      <c r="E67" s="58" t="s">
        <v>232</v>
      </c>
      <c r="F67" s="58" t="str">
        <f aca="false">calcolo!G29</f>
        <v/>
      </c>
      <c r="G67" s="58" t="str">
        <f aca="false">calcolo!J29</f>
        <v/>
      </c>
    </row>
    <row r="68" customFormat="false" ht="38.25" hidden="false" customHeight="false" outlineLevel="0" collapsed="false">
      <c r="A68" s="58" t="s">
        <v>148</v>
      </c>
      <c r="B68" s="58"/>
      <c r="C68" s="58" t="s">
        <v>247</v>
      </c>
      <c r="D68" s="58" t="s">
        <v>248</v>
      </c>
      <c r="E68" s="58" t="n">
        <v>8</v>
      </c>
      <c r="F68" s="58" t="str">
        <f aca="false">calcolo!G26</f>
        <v/>
      </c>
      <c r="G68" s="58" t="str">
        <f aca="false">calcolo!J26</f>
        <v/>
      </c>
    </row>
    <row r="69" customFormat="false" ht="38.25" hidden="false" customHeight="false" outlineLevel="0" collapsed="false">
      <c r="A69" s="58" t="s">
        <v>148</v>
      </c>
      <c r="B69" s="58"/>
      <c r="C69" s="58" t="s">
        <v>249</v>
      </c>
      <c r="D69" s="58" t="s">
        <v>250</v>
      </c>
      <c r="E69" s="58" t="n">
        <v>2</v>
      </c>
      <c r="F69" s="58" t="str">
        <f aca="false">calcolo!G49</f>
        <v/>
      </c>
      <c r="G69" s="58" t="str">
        <f aca="false">calcolo!J49</f>
        <v/>
      </c>
    </row>
    <row r="70" customFormat="false" ht="38.25" hidden="false" customHeight="false" outlineLevel="0" collapsed="false">
      <c r="A70" s="58" t="s">
        <v>251</v>
      </c>
      <c r="B70" s="58"/>
      <c r="C70" s="58" t="s">
        <v>252</v>
      </c>
      <c r="D70" s="58" t="s">
        <v>253</v>
      </c>
      <c r="E70" s="58" t="n">
        <v>8</v>
      </c>
      <c r="F70" s="58" t="str">
        <f aca="false">calcolo!G20</f>
        <v/>
      </c>
      <c r="G70" s="58" t="str">
        <f aca="false">calcolo!J20</f>
        <v/>
      </c>
    </row>
    <row r="71" customFormat="false" ht="38.25" hidden="false" customHeight="false" outlineLevel="0" collapsed="false">
      <c r="A71" s="58" t="s">
        <v>251</v>
      </c>
      <c r="B71" s="58"/>
      <c r="C71" s="58" t="s">
        <v>254</v>
      </c>
      <c r="D71" s="58" t="s">
        <v>255</v>
      </c>
      <c r="E71" s="58" t="n">
        <v>1</v>
      </c>
      <c r="F71" s="58" t="str">
        <f aca="false">calcolo!G37</f>
        <v/>
      </c>
      <c r="G71" s="58" t="str">
        <f aca="false">calcolo!J37</f>
        <v/>
      </c>
    </row>
    <row r="72" customFormat="false" ht="25.5" hidden="false" customHeight="false" outlineLevel="0" collapsed="false">
      <c r="A72" s="58" t="s">
        <v>256</v>
      </c>
      <c r="B72" s="58"/>
      <c r="C72" s="58" t="s">
        <v>257</v>
      </c>
      <c r="D72" s="58" t="s">
        <v>258</v>
      </c>
      <c r="E72" s="58" t="s">
        <v>232</v>
      </c>
      <c r="F72" s="58" t="str">
        <f aca="false">calcolo!G23</f>
        <v/>
      </c>
      <c r="G72" s="58" t="str">
        <f aca="false">calcolo!J23</f>
        <v/>
      </c>
    </row>
    <row r="73" customFormat="false" ht="63.75" hidden="false" customHeight="false" outlineLevel="0" collapsed="false">
      <c r="A73" s="58" t="s">
        <v>241</v>
      </c>
      <c r="B73" s="58"/>
      <c r="C73" s="58" t="s">
        <v>259</v>
      </c>
      <c r="D73" s="58" t="s">
        <v>260</v>
      </c>
      <c r="E73" s="58" t="n">
        <v>1</v>
      </c>
      <c r="F73" s="58" t="str">
        <f aca="false">calcolo!G51</f>
        <v/>
      </c>
      <c r="G73" s="58" t="str">
        <f aca="false">calcolo!J51</f>
        <v/>
      </c>
    </row>
    <row r="74" customFormat="false" ht="38.25" hidden="false" customHeight="false" outlineLevel="0" collapsed="false">
      <c r="A74" s="58" t="s">
        <v>168</v>
      </c>
      <c r="B74" s="58"/>
      <c r="C74" s="58" t="s">
        <v>261</v>
      </c>
      <c r="D74" s="58" t="s">
        <v>262</v>
      </c>
      <c r="E74" s="58" t="s">
        <v>228</v>
      </c>
      <c r="F74" s="58"/>
      <c r="G74" s="58"/>
    </row>
    <row r="75" customFormat="false" ht="15" hidden="false" customHeight="false" outlineLevel="0" collapsed="false">
      <c r="A75" s="47"/>
      <c r="B75" s="47"/>
      <c r="C75" s="63"/>
      <c r="D75" s="63"/>
      <c r="E75" s="63"/>
      <c r="F75" s="63"/>
      <c r="G75" s="63"/>
    </row>
    <row r="76" customFormat="false" ht="15" hidden="false" customHeight="false" outlineLevel="0" collapsed="false">
      <c r="A76" s="63"/>
      <c r="B76" s="63"/>
      <c r="C76" s="63"/>
      <c r="D76" s="63"/>
      <c r="E76" s="63"/>
      <c r="F76" s="63"/>
      <c r="G76" s="63"/>
    </row>
    <row r="77" customFormat="false" ht="15" hidden="false" customHeight="true" outlineLevel="0" collapsed="false">
      <c r="A77" s="55" t="s">
        <v>263</v>
      </c>
      <c r="B77" s="55"/>
      <c r="C77" s="55"/>
      <c r="D77" s="55"/>
      <c r="E77" s="55"/>
      <c r="F77" s="55"/>
      <c r="G77" s="55"/>
    </row>
    <row r="78" customFormat="false" ht="38.25" hidden="false" customHeight="false" outlineLevel="0" collapsed="false">
      <c r="A78" s="55" t="s">
        <v>136</v>
      </c>
      <c r="B78" s="55" t="s">
        <v>137</v>
      </c>
      <c r="C78" s="55" t="s">
        <v>138</v>
      </c>
      <c r="D78" s="55" t="s">
        <v>139</v>
      </c>
      <c r="E78" s="55" t="s">
        <v>140</v>
      </c>
      <c r="F78" s="55" t="s">
        <v>141</v>
      </c>
      <c r="G78" s="55" t="s">
        <v>142</v>
      </c>
    </row>
    <row r="79" customFormat="false" ht="41.25" hidden="false" customHeight="true" outlineLevel="0" collapsed="false">
      <c r="A79" s="58" t="s">
        <v>264</v>
      </c>
      <c r="B79" s="58" t="s">
        <v>265</v>
      </c>
      <c r="C79" s="58" t="s">
        <v>266</v>
      </c>
      <c r="D79" s="58" t="s">
        <v>267</v>
      </c>
      <c r="E79" s="58" t="s">
        <v>208</v>
      </c>
      <c r="F79" s="58" t="str">
        <f aca="false">calcolo!G3</f>
        <v/>
      </c>
      <c r="G79" s="58" t="str">
        <f aca="false">calcolo!J3</f>
        <v/>
      </c>
    </row>
    <row r="80" customFormat="false" ht="41.25" hidden="false" customHeight="true" outlineLevel="0" collapsed="false">
      <c r="A80" s="58" t="s">
        <v>264</v>
      </c>
      <c r="B80" s="58"/>
      <c r="C80" s="58" t="s">
        <v>268</v>
      </c>
      <c r="D80" s="58" t="s">
        <v>269</v>
      </c>
      <c r="E80" s="58" t="n">
        <v>6</v>
      </c>
      <c r="F80" s="58" t="str">
        <f aca="false">calcolo!G12</f>
        <v/>
      </c>
      <c r="G80" s="58" t="str">
        <f aca="false">calcolo!J12</f>
        <v/>
      </c>
    </row>
    <row r="81" customFormat="false" ht="41.25" hidden="false" customHeight="true" outlineLevel="0" collapsed="false">
      <c r="A81" s="58" t="s">
        <v>264</v>
      </c>
      <c r="B81" s="58"/>
      <c r="C81" s="58" t="s">
        <v>270</v>
      </c>
      <c r="D81" s="58" t="s">
        <v>271</v>
      </c>
      <c r="E81" s="58" t="s">
        <v>272</v>
      </c>
      <c r="F81" s="58" t="str">
        <f aca="false">calcolo!G44</f>
        <v/>
      </c>
      <c r="G81" s="58" t="str">
        <f aca="false">calcolo!J44</f>
        <v/>
      </c>
    </row>
    <row r="82" customFormat="false" ht="41.25" hidden="false" customHeight="true" outlineLevel="0" collapsed="false">
      <c r="A82" s="58" t="s">
        <v>273</v>
      </c>
      <c r="B82" s="58" t="s">
        <v>337</v>
      </c>
      <c r="C82" s="58" t="s">
        <v>338</v>
      </c>
      <c r="D82" s="58" t="s">
        <v>276</v>
      </c>
      <c r="E82" s="58" t="s">
        <v>277</v>
      </c>
      <c r="F82" s="58" t="str">
        <f aca="false">calcolo!G13</f>
        <v/>
      </c>
      <c r="G82" s="58" t="str">
        <f aca="false">calcolo!J13</f>
        <v/>
      </c>
    </row>
    <row r="83" customFormat="false" ht="41.25" hidden="false" customHeight="true" outlineLevel="0" collapsed="false">
      <c r="A83" s="58" t="s">
        <v>278</v>
      </c>
      <c r="B83" s="58"/>
      <c r="C83" s="58" t="s">
        <v>339</v>
      </c>
      <c r="D83" s="58" t="s">
        <v>280</v>
      </c>
      <c r="E83" s="58" t="s">
        <v>232</v>
      </c>
      <c r="F83" s="58" t="str">
        <f aca="false">calcolo!G4</f>
        <v/>
      </c>
      <c r="G83" s="58" t="str">
        <f aca="false">calcolo!J4</f>
        <v/>
      </c>
    </row>
    <row r="84" customFormat="false" ht="41.25" hidden="false" customHeight="true" outlineLevel="0" collapsed="false">
      <c r="A84" s="58" t="s">
        <v>278</v>
      </c>
      <c r="B84" s="58"/>
      <c r="C84" s="58" t="s">
        <v>281</v>
      </c>
      <c r="D84" s="58" t="s">
        <v>282</v>
      </c>
      <c r="E84" s="58" t="n">
        <v>1</v>
      </c>
      <c r="F84" s="58" t="str">
        <f aca="false">calcolo!G38</f>
        <v/>
      </c>
      <c r="G84" s="58" t="str">
        <f aca="false">calcolo!J38</f>
        <v/>
      </c>
    </row>
    <row r="85" customFormat="false" ht="41.25" hidden="false" customHeight="true" outlineLevel="0" collapsed="false">
      <c r="A85" s="58"/>
      <c r="B85" s="77"/>
      <c r="C85" s="58" t="s">
        <v>283</v>
      </c>
      <c r="D85" s="58" t="s">
        <v>284</v>
      </c>
      <c r="E85" s="58" t="n">
        <v>3</v>
      </c>
      <c r="F85" s="58" t="str">
        <f aca="false">calcolo!G53</f>
        <v/>
      </c>
      <c r="G85" s="58" t="str">
        <f aca="false">calcolo!J53</f>
        <v/>
      </c>
    </row>
    <row r="86" customFormat="false" ht="41.25" hidden="false" customHeight="true" outlineLevel="0" collapsed="false">
      <c r="A86" s="58" t="s">
        <v>168</v>
      </c>
      <c r="B86" s="58"/>
      <c r="C86" s="58" t="s">
        <v>261</v>
      </c>
      <c r="D86" s="58" t="s">
        <v>285</v>
      </c>
      <c r="E86" s="58" t="s">
        <v>228</v>
      </c>
      <c r="F86" s="58"/>
      <c r="G86" s="58"/>
    </row>
    <row r="87" customFormat="false" ht="41.25" hidden="false" customHeight="true" outlineLevel="0" collapsed="false">
      <c r="A87" s="58"/>
      <c r="B87" s="58"/>
      <c r="C87" s="58" t="s">
        <v>286</v>
      </c>
      <c r="D87" s="58" t="s">
        <v>287</v>
      </c>
      <c r="E87" s="58" t="n">
        <v>8</v>
      </c>
      <c r="F87" s="58" t="str">
        <f aca="false">calcolo!G63</f>
        <v/>
      </c>
      <c r="G87" s="58" t="str">
        <f aca="false">calcolo!J63</f>
        <v/>
      </c>
    </row>
    <row r="88" customFormat="false" ht="38.25" hidden="false" customHeight="false" outlineLevel="0" collapsed="false">
      <c r="A88" s="58" t="s">
        <v>168</v>
      </c>
      <c r="B88" s="58"/>
      <c r="C88" s="58" t="s">
        <v>288</v>
      </c>
      <c r="D88" s="58" t="s">
        <v>289</v>
      </c>
      <c r="E88" s="58" t="n">
        <v>2</v>
      </c>
      <c r="F88" s="58" t="str">
        <f aca="false">calcolo!G60</f>
        <v/>
      </c>
      <c r="G88" s="58" t="str">
        <f aca="false">calcolo!J60</f>
        <v/>
      </c>
    </row>
    <row r="89" customFormat="false" ht="15" hidden="false" customHeight="false" outlineLevel="0" collapsed="false">
      <c r="A89" s="63"/>
      <c r="B89" s="63"/>
      <c r="C89" s="63"/>
      <c r="D89" s="63"/>
      <c r="E89" s="63"/>
      <c r="F89" s="63"/>
      <c r="G89" s="63"/>
    </row>
    <row r="90" customFormat="false" ht="15" hidden="false" customHeight="false" outlineLevel="0" collapsed="false">
      <c r="A90" s="47" t="s">
        <v>290</v>
      </c>
      <c r="B90" s="47"/>
      <c r="C90" s="47"/>
      <c r="D90" s="47"/>
      <c r="E90" s="47"/>
      <c r="F90" s="47"/>
      <c r="G90" s="47"/>
    </row>
    <row r="91" customFormat="false" ht="41.25" hidden="false" customHeight="true" outlineLevel="0" collapsed="false">
      <c r="A91" s="68" t="str">
        <f aca="false">_xlfn.TEXTJOIN(". ",TRUE(),tabella!J10:J41,tabella!J44:J62,tabella!J65:J67,tabella!J70)</f>
        <v/>
      </c>
      <c r="B91" s="68"/>
      <c r="C91" s="68"/>
      <c r="D91" s="68"/>
      <c r="E91" s="68"/>
      <c r="F91" s="68"/>
      <c r="G91" s="68"/>
    </row>
    <row r="92" customFormat="false" ht="15" hidden="false" customHeight="true" outlineLevel="0" collapsed="false">
      <c r="A92" s="69" t="s">
        <v>291</v>
      </c>
      <c r="B92" s="69"/>
      <c r="C92" s="69"/>
      <c r="D92" s="69"/>
      <c r="E92" s="69"/>
      <c r="F92" s="69"/>
      <c r="G92" s="69"/>
    </row>
    <row r="93" customFormat="false" ht="15" hidden="false" customHeight="false" outlineLevel="0" collapsed="false">
      <c r="A93" s="70" t="s">
        <v>292</v>
      </c>
      <c r="B93" s="47"/>
      <c r="C93" s="47"/>
      <c r="D93" s="47"/>
      <c r="E93" s="47"/>
      <c r="F93" s="47"/>
      <c r="G93" s="47"/>
    </row>
    <row r="94" customFormat="false" ht="15" hidden="false" customHeight="false" outlineLevel="0" collapsed="false">
      <c r="A94" s="70" t="s">
        <v>130</v>
      </c>
      <c r="B94" s="47"/>
      <c r="C94" s="47"/>
      <c r="D94" s="47"/>
      <c r="E94" s="47"/>
      <c r="F94" s="47"/>
      <c r="G94" s="47"/>
    </row>
    <row r="95" customFormat="false" ht="15" hidden="false" customHeight="true" outlineLevel="0" collapsed="false">
      <c r="A95" s="71" t="s">
        <v>293</v>
      </c>
      <c r="B95" s="71"/>
      <c r="C95" s="47" t="str">
        <f aca="false">_xlfn.TEXTJOIN(" ",TRUE(),B13,D13)</f>
        <v>0 0</v>
      </c>
      <c r="D95" s="47" t="s">
        <v>294</v>
      </c>
      <c r="E95" s="47" t="str">
        <f aca="false">F13</f>
        <v/>
      </c>
      <c r="F95" s="47"/>
      <c r="G95" s="47"/>
    </row>
    <row r="96" customFormat="false" ht="15" hidden="false" customHeight="false" outlineLevel="0" collapsed="false">
      <c r="A96" s="70" t="s">
        <v>295</v>
      </c>
      <c r="B96" s="47" t="str">
        <f aca="false">calcolo!J67</f>
        <v/>
      </c>
      <c r="C96" s="47"/>
      <c r="D96" s="47"/>
      <c r="E96" s="47"/>
      <c r="F96" s="47"/>
      <c r="G96" s="47"/>
    </row>
    <row r="97" customFormat="false" ht="15.75" hidden="false" customHeight="true" outlineLevel="0" collapsed="false">
      <c r="A97" s="70"/>
      <c r="B97" s="47"/>
      <c r="C97" s="47"/>
      <c r="D97" s="47"/>
      <c r="E97" s="47"/>
      <c r="F97" s="50" t="s">
        <v>296</v>
      </c>
      <c r="G97" s="50"/>
    </row>
    <row r="98" customFormat="false" ht="15" hidden="false" customHeight="false" outlineLevel="0" collapsed="false">
      <c r="A98" s="70" t="s">
        <v>130</v>
      </c>
      <c r="B98" s="47"/>
      <c r="C98" s="47"/>
      <c r="D98" s="47"/>
      <c r="E98" s="47"/>
      <c r="F98" s="47"/>
      <c r="G98" s="47"/>
    </row>
    <row r="99" customFormat="false" ht="15.75" hidden="false" customHeight="false" outlineLevel="0" collapsed="false">
      <c r="A99" s="51" t="s">
        <v>130</v>
      </c>
      <c r="B99" s="47"/>
      <c r="C99" s="47"/>
      <c r="D99" s="47"/>
      <c r="E99" s="47"/>
      <c r="F99" s="47"/>
      <c r="G99" s="47"/>
    </row>
    <row r="100" customFormat="false" ht="15" hidden="false" customHeight="false" outlineLevel="0" collapsed="false">
      <c r="A100" s="48"/>
      <c r="B100" s="48"/>
      <c r="C100" s="47"/>
      <c r="D100" s="47"/>
      <c r="E100" s="47"/>
      <c r="F100" s="48"/>
      <c r="G100" s="48"/>
    </row>
    <row r="101" customFormat="false" ht="15.75" hidden="false" customHeight="false" outlineLevel="0" collapsed="false">
      <c r="A101" s="51" t="s">
        <v>297</v>
      </c>
      <c r="B101" s="47"/>
      <c r="C101" s="47"/>
      <c r="D101" s="47"/>
      <c r="E101" s="47"/>
      <c r="F101" s="47"/>
      <c r="G101" s="47"/>
    </row>
    <row r="102" customFormat="false" ht="15.75" hidden="false" customHeight="false" outlineLevel="0" collapsed="false">
      <c r="A102" s="51" t="s">
        <v>130</v>
      </c>
      <c r="B102" s="47"/>
      <c r="C102" s="47"/>
      <c r="D102" s="47"/>
      <c r="E102" s="47"/>
      <c r="F102" s="47"/>
      <c r="G102" s="47"/>
    </row>
    <row r="103" customFormat="false" ht="15.75" hidden="false" customHeight="true" outlineLevel="0" collapsed="false">
      <c r="A103" s="50" t="s">
        <v>298</v>
      </c>
      <c r="B103" s="50"/>
      <c r="C103" s="47"/>
      <c r="D103" s="47"/>
      <c r="E103" s="47"/>
      <c r="F103" s="47"/>
      <c r="G103" s="47"/>
    </row>
    <row r="104" customFormat="false" ht="15.75" hidden="false" customHeight="false" outlineLevel="0" collapsed="false">
      <c r="A104" s="51" t="s">
        <v>130</v>
      </c>
      <c r="B104" s="47"/>
      <c r="C104" s="47"/>
      <c r="D104" s="47"/>
      <c r="E104" s="47"/>
      <c r="F104" s="47"/>
      <c r="G104" s="47"/>
    </row>
    <row r="105" customFormat="false" ht="15.75" hidden="false" customHeight="false" outlineLevel="0" collapsed="false">
      <c r="A105" s="78" t="s">
        <v>299</v>
      </c>
      <c r="B105" s="72"/>
      <c r="C105" s="47"/>
      <c r="D105" s="73" t="s">
        <v>300</v>
      </c>
      <c r="E105" s="72"/>
      <c r="F105" s="72"/>
      <c r="G105" s="47"/>
    </row>
    <row r="106" customFormat="false" ht="15" hidden="false" customHeight="false" outlineLevel="0" collapsed="false">
      <c r="A106" s="47"/>
      <c r="B106" s="47"/>
      <c r="C106" s="47"/>
      <c r="D106" s="47"/>
      <c r="E106" s="47"/>
      <c r="F106" s="47"/>
      <c r="G106" s="47"/>
    </row>
    <row r="107" customFormat="false" ht="15" hidden="false" customHeight="false" outlineLevel="0" collapsed="false">
      <c r="A107" s="47"/>
      <c r="B107" s="47"/>
      <c r="C107" s="47"/>
      <c r="D107" s="47"/>
      <c r="E107" s="47"/>
      <c r="F107" s="47"/>
      <c r="G107" s="47"/>
    </row>
    <row r="108" customFormat="false" ht="15" hidden="false" customHeight="false" outlineLevel="0" collapsed="false">
      <c r="A108" s="31"/>
      <c r="B108" s="31"/>
      <c r="C108" s="31"/>
      <c r="D108" s="31"/>
      <c r="E108" s="31"/>
      <c r="F108" s="30"/>
      <c r="G108" s="30"/>
    </row>
    <row r="109" customFormat="false" ht="15" hidden="false" customHeight="false" outlineLevel="0" collapsed="false">
      <c r="A109" s="31"/>
      <c r="B109" s="31"/>
      <c r="C109" s="31"/>
      <c r="D109" s="31"/>
      <c r="E109" s="31"/>
      <c r="F109" s="30"/>
      <c r="G109" s="30"/>
    </row>
    <row r="110" customFormat="false" ht="15" hidden="false" customHeight="false" outlineLevel="0" collapsed="false">
      <c r="A110" s="31"/>
      <c r="B110" s="31"/>
      <c r="C110" s="31"/>
      <c r="D110" s="31"/>
      <c r="E110" s="31"/>
      <c r="F110" s="30"/>
      <c r="G110" s="30"/>
    </row>
    <row r="111" customFormat="false" ht="15" hidden="false" customHeight="false" outlineLevel="0" collapsed="false">
      <c r="A111" s="31"/>
      <c r="B111" s="31"/>
      <c r="C111" s="31"/>
      <c r="D111" s="31"/>
      <c r="E111" s="31"/>
      <c r="F111" s="30"/>
      <c r="G111" s="30"/>
    </row>
    <row r="112" customFormat="false" ht="15" hidden="false" customHeight="false" outlineLevel="0" collapsed="false">
      <c r="A112" s="31"/>
      <c r="B112" s="31"/>
      <c r="C112" s="31"/>
      <c r="D112" s="31"/>
      <c r="E112" s="31"/>
      <c r="F112" s="30"/>
      <c r="G112" s="30"/>
    </row>
  </sheetData>
  <sheetProtection algorithmName="SHA-512" hashValue="i1onS5nkL3UJctUPjGNPdwAQqEwUsfFqxyOOFmxE6XvS900nvUlbMLURHNfS5lX97qRonVosbFgglwe1eh0BMg==" saltValue="dd+7Eq2//DCK+8N9moUNqw==" spinCount="100000" sheet="true" objects="true" scenarios="true" selectLockedCells="true" selectUnlockedCells="true"/>
  <mergeCells count="22">
    <mergeCell ref="A2:G2"/>
    <mergeCell ref="A3:G3"/>
    <mergeCell ref="A5:G5"/>
    <mergeCell ref="A6:G6"/>
    <mergeCell ref="A7:G7"/>
    <mergeCell ref="A15:G15"/>
    <mergeCell ref="B17:B18"/>
    <mergeCell ref="B23:B24"/>
    <mergeCell ref="A30:G30"/>
    <mergeCell ref="B36:B37"/>
    <mergeCell ref="B40:B41"/>
    <mergeCell ref="A46:G46"/>
    <mergeCell ref="A63:G63"/>
    <mergeCell ref="B66:B67"/>
    <mergeCell ref="A77:G77"/>
    <mergeCell ref="B79:B80"/>
    <mergeCell ref="B82:B83"/>
    <mergeCell ref="A91:G91"/>
    <mergeCell ref="A92:G92"/>
    <mergeCell ref="A95:B95"/>
    <mergeCell ref="F97:G97"/>
    <mergeCell ref="A103:B10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2022-01-21T16:08:20Z</dcterms:created>
  <dc:creator/>
  <dc:description/>
  <dc:language>it-IT</dc:language>
  <cp:lastModifiedBy/>
  <dcterms:modified xsi:type="dcterms:W3CDTF">2022-04-07T12:44:13Z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